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C:\Users\cvolkmann\Desktop\"/>
    </mc:Choice>
  </mc:AlternateContent>
  <xr:revisionPtr revIDLastSave="0" documentId="13_ncr:1_{61F025B7-077A-4334-9372-4225DBC9F47E}" xr6:coauthVersionLast="36" xr6:coauthVersionMax="36" xr10:uidLastSave="{00000000-0000-0000-0000-000000000000}"/>
  <bookViews>
    <workbookView xWindow="0" yWindow="0" windowWidth="25410" windowHeight="11445" xr2:uid="{6FF9BB88-633F-4C5E-9878-FB946914C84B}"/>
  </bookViews>
  <sheets>
    <sheet name="Verwendungsnachweis" sheetId="4" r:id="rId1"/>
    <sheet name="A_Ausgaben" sheetId="2" r:id="rId2"/>
    <sheet name="E_Einnahmen" sheetId="9" r:id="rId3"/>
    <sheet name="Berechnung INTERN" sheetId="12" state="hidden" r:id="rId4"/>
    <sheet name="Berechnung fristgerechte Mittel" sheetId="18" state="hidden" r:id="rId5"/>
    <sheet name="Zinsen Rückforderung" sheetId="19" state="hidden" r:id="rId6"/>
    <sheet name="Zinsdaten" sheetId="20" state="hidden" r:id="rId7"/>
  </sheets>
  <externalReferences>
    <externalReference r:id="rId8"/>
    <externalReference r:id="rId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8" i="12" l="1"/>
  <c r="H67" i="12"/>
  <c r="H66" i="12"/>
  <c r="H64" i="12"/>
  <c r="I72" i="12"/>
  <c r="A81" i="12"/>
  <c r="A80" i="12"/>
  <c r="A78" i="12"/>
  <c r="D21" i="12"/>
  <c r="D22" i="12"/>
  <c r="D23" i="12"/>
  <c r="D24" i="12"/>
  <c r="D25" i="12"/>
  <c r="D26" i="12"/>
  <c r="D20" i="12"/>
  <c r="D18" i="12"/>
  <c r="I58" i="12"/>
  <c r="H58" i="12"/>
  <c r="H57" i="12"/>
  <c r="H56" i="12"/>
  <c r="H55" i="12"/>
  <c r="H54" i="12"/>
  <c r="H53" i="12"/>
  <c r="H52" i="12"/>
  <c r="H51" i="12"/>
  <c r="H49" i="12"/>
  <c r="I35" i="12"/>
  <c r="H50" i="12" l="1"/>
  <c r="C50" i="12" l="1"/>
  <c r="C58" i="12" s="1"/>
  <c r="A16" i="19"/>
  <c r="A17" i="19"/>
  <c r="A18" i="19"/>
  <c r="A19" i="19"/>
  <c r="B19" i="19" s="1"/>
  <c r="A20" i="19"/>
  <c r="A21" i="19"/>
  <c r="A22" i="19"/>
  <c r="A23" i="19"/>
  <c r="D23" i="19" s="1"/>
  <c r="A24" i="19"/>
  <c r="A25" i="19"/>
  <c r="A26" i="19"/>
  <c r="A27" i="19"/>
  <c r="D27" i="19" s="1"/>
  <c r="A28" i="19"/>
  <c r="A29" i="19"/>
  <c r="A30" i="19"/>
  <c r="A31" i="19"/>
  <c r="B31" i="19" s="1"/>
  <c r="A32" i="19"/>
  <c r="A33" i="19"/>
  <c r="A34" i="19"/>
  <c r="A35" i="19"/>
  <c r="D35" i="19" s="1"/>
  <c r="A36" i="19"/>
  <c r="A37" i="19"/>
  <c r="A38" i="19"/>
  <c r="A39" i="19"/>
  <c r="B39" i="19" s="1"/>
  <c r="A40" i="19"/>
  <c r="A41" i="19"/>
  <c r="A42" i="19"/>
  <c r="A43" i="19"/>
  <c r="D43" i="19" s="1"/>
  <c r="A44" i="19"/>
  <c r="A45" i="19"/>
  <c r="A46" i="19"/>
  <c r="A47" i="19"/>
  <c r="A48" i="19"/>
  <c r="A49" i="19"/>
  <c r="A50" i="19"/>
  <c r="A51" i="19"/>
  <c r="A52" i="19"/>
  <c r="A53" i="19"/>
  <c r="A54" i="19"/>
  <c r="A55" i="19"/>
  <c r="A56" i="19"/>
  <c r="A57" i="19"/>
  <c r="A58" i="19"/>
  <c r="D58" i="19" s="1"/>
  <c r="A59" i="19"/>
  <c r="B59" i="19" s="1"/>
  <c r="A60" i="19"/>
  <c r="A61" i="19"/>
  <c r="A62" i="19"/>
  <c r="D62" i="19" s="1"/>
  <c r="A63" i="19"/>
  <c r="D63" i="19" s="1"/>
  <c r="A64" i="19"/>
  <c r="A65" i="19"/>
  <c r="A66" i="19"/>
  <c r="B66" i="19" s="1"/>
  <c r="A67" i="19"/>
  <c r="D67" i="19" s="1"/>
  <c r="A68" i="19"/>
  <c r="A69" i="19"/>
  <c r="A70" i="19"/>
  <c r="A71" i="19"/>
  <c r="D71" i="19" s="1"/>
  <c r="A72" i="19"/>
  <c r="A73" i="19"/>
  <c r="A74" i="19"/>
  <c r="A75" i="19"/>
  <c r="D75" i="19" s="1"/>
  <c r="A15" i="19"/>
  <c r="D15" i="19" s="1"/>
  <c r="B57" i="19"/>
  <c r="D60" i="19"/>
  <c r="B61" i="19"/>
  <c r="B65" i="19"/>
  <c r="D68" i="19"/>
  <c r="B69" i="19"/>
  <c r="B72" i="19"/>
  <c r="D16" i="19"/>
  <c r="D17" i="19"/>
  <c r="D18" i="19"/>
  <c r="D20" i="19"/>
  <c r="D21" i="19"/>
  <c r="D22" i="19"/>
  <c r="B24" i="19"/>
  <c r="B25" i="19"/>
  <c r="D26" i="19"/>
  <c r="D28" i="19"/>
  <c r="D29" i="19"/>
  <c r="D30" i="19"/>
  <c r="D32" i="19"/>
  <c r="D33" i="19"/>
  <c r="D34" i="19"/>
  <c r="D36" i="19"/>
  <c r="D37" i="19"/>
  <c r="D38" i="19"/>
  <c r="B40" i="19"/>
  <c r="B41" i="19"/>
  <c r="D42" i="19"/>
  <c r="D44" i="19"/>
  <c r="D45" i="19"/>
  <c r="D46" i="19"/>
  <c r="A14" i="19"/>
  <c r="D14" i="19" s="1"/>
  <c r="D24" i="19"/>
  <c r="D40" i="19"/>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5" i="20"/>
  <c r="E4" i="20"/>
  <c r="E3" i="20"/>
  <c r="A7" i="19"/>
  <c r="A6" i="19"/>
  <c r="A5" i="19"/>
  <c r="I4" i="19"/>
  <c r="J4" i="19" s="1"/>
  <c r="I3" i="19"/>
  <c r="J3" i="19" s="1"/>
  <c r="I2" i="19"/>
  <c r="J2" i="19" s="1"/>
  <c r="I1" i="19"/>
  <c r="J1" i="19" s="1"/>
  <c r="D39" i="12"/>
  <c r="D38" i="12"/>
  <c r="D37" i="12"/>
  <c r="D36" i="12"/>
  <c r="D35" i="12"/>
  <c r="G68" i="12"/>
  <c r="C68" i="12"/>
  <c r="G50" i="12"/>
  <c r="G58" i="12" s="1"/>
  <c r="B23" i="19" l="1"/>
  <c r="C23" i="19" s="1"/>
  <c r="E23" i="19" s="1"/>
  <c r="D19" i="19"/>
  <c r="D74" i="19"/>
  <c r="B15" i="19"/>
  <c r="C15" i="19" s="1"/>
  <c r="B18" i="19"/>
  <c r="C18" i="19" s="1"/>
  <c r="E18" i="19" s="1"/>
  <c r="C66" i="19"/>
  <c r="C17" i="19"/>
  <c r="B74" i="19"/>
  <c r="C74" i="19" s="1"/>
  <c r="E74" i="19" s="1"/>
  <c r="B17" i="19"/>
  <c r="D72" i="19"/>
  <c r="B20" i="19"/>
  <c r="C20" i="19" s="1"/>
  <c r="E20" i="19" s="1"/>
  <c r="B16" i="19"/>
  <c r="C16" i="19" s="1"/>
  <c r="E16" i="19" s="1"/>
  <c r="C19" i="19"/>
  <c r="E19" i="19" s="1"/>
  <c r="B45" i="19"/>
  <c r="C22" i="19"/>
  <c r="E22" i="19" s="1"/>
  <c r="B37" i="19"/>
  <c r="C34" i="19"/>
  <c r="C21" i="19"/>
  <c r="E21" i="19" s="1"/>
  <c r="B14" i="19"/>
  <c r="B29" i="19"/>
  <c r="B21" i="19"/>
  <c r="B73" i="19"/>
  <c r="C73" i="19" s="1"/>
  <c r="B42" i="19"/>
  <c r="C42" i="19" s="1"/>
  <c r="B34" i="19"/>
  <c r="B26" i="19"/>
  <c r="C26" i="19" s="1"/>
  <c r="E26" i="19" s="1"/>
  <c r="C69" i="19"/>
  <c r="C65" i="19"/>
  <c r="E65" i="19" s="1"/>
  <c r="C61" i="19"/>
  <c r="C57" i="19"/>
  <c r="C45" i="19"/>
  <c r="C41" i="19"/>
  <c r="D48" i="19" s="1"/>
  <c r="C37" i="19"/>
  <c r="C33" i="19"/>
  <c r="C29" i="19"/>
  <c r="E29" i="19" s="1"/>
  <c r="C25" i="19"/>
  <c r="E25" i="19" s="1"/>
  <c r="B33" i="19"/>
  <c r="C72" i="19"/>
  <c r="E72" i="19" s="1"/>
  <c r="C40" i="19"/>
  <c r="B47" i="19" s="1"/>
  <c r="C36" i="19"/>
  <c r="E36" i="19" s="1"/>
  <c r="C32" i="19"/>
  <c r="E32" i="19" s="1"/>
  <c r="C24" i="19"/>
  <c r="B46" i="19"/>
  <c r="C46" i="19" s="1"/>
  <c r="B38" i="19"/>
  <c r="C38" i="19" s="1"/>
  <c r="E38" i="19" s="1"/>
  <c r="B30" i="19"/>
  <c r="C30" i="19" s="1"/>
  <c r="E30" i="19" s="1"/>
  <c r="B22" i="19"/>
  <c r="C75" i="19"/>
  <c r="E75" i="19" s="1"/>
  <c r="C59" i="19"/>
  <c r="C43" i="19"/>
  <c r="C39" i="19"/>
  <c r="C31" i="19"/>
  <c r="B70" i="19"/>
  <c r="C70" i="19" s="1"/>
  <c r="E70" i="19" s="1"/>
  <c r="B62" i="19"/>
  <c r="C62" i="19" s="1"/>
  <c r="E62" i="19" s="1"/>
  <c r="B58" i="19"/>
  <c r="C58" i="19" s="1"/>
  <c r="E58" i="19" s="1"/>
  <c r="D39" i="19"/>
  <c r="D31" i="19"/>
  <c r="D66" i="19"/>
  <c r="D64" i="19"/>
  <c r="E64" i="19" s="1"/>
  <c r="B68" i="19"/>
  <c r="C68" i="19" s="1"/>
  <c r="E68" i="19" s="1"/>
  <c r="B64" i="19"/>
  <c r="C64" i="19" s="1"/>
  <c r="B60" i="19"/>
  <c r="C60" i="19" s="1"/>
  <c r="E60" i="19" s="1"/>
  <c r="B48" i="19"/>
  <c r="B44" i="19"/>
  <c r="C44" i="19" s="1"/>
  <c r="B36" i="19"/>
  <c r="B32" i="19"/>
  <c r="B28" i="19"/>
  <c r="C28" i="19" s="1"/>
  <c r="E28" i="19" s="1"/>
  <c r="D70" i="19"/>
  <c r="D59" i="19"/>
  <c r="B75" i="19"/>
  <c r="B71" i="19"/>
  <c r="C71" i="19" s="1"/>
  <c r="E71" i="19" s="1"/>
  <c r="B67" i="19"/>
  <c r="C67" i="19" s="1"/>
  <c r="E67" i="19" s="1"/>
  <c r="B63" i="19"/>
  <c r="C63" i="19" s="1"/>
  <c r="E63" i="19" s="1"/>
  <c r="B43" i="19"/>
  <c r="B35" i="19"/>
  <c r="C35" i="19" s="1"/>
  <c r="E35" i="19" s="1"/>
  <c r="B27" i="19"/>
  <c r="C27" i="19" s="1"/>
  <c r="E27" i="19" s="1"/>
  <c r="E57" i="19"/>
  <c r="D73" i="19"/>
  <c r="D69" i="19"/>
  <c r="D65" i="19"/>
  <c r="D61" i="19"/>
  <c r="D57" i="19"/>
  <c r="E61" i="19"/>
  <c r="D41" i="19"/>
  <c r="D25" i="19"/>
  <c r="E15" i="19"/>
  <c r="E31" i="19"/>
  <c r="E39" i="19"/>
  <c r="J5" i="19"/>
  <c r="J6" i="19" s="1"/>
  <c r="C14" i="19"/>
  <c r="E14" i="19" s="1"/>
  <c r="E17" i="19"/>
  <c r="E33" i="19"/>
  <c r="E34" i="19"/>
  <c r="E37" i="19"/>
  <c r="E24" i="19"/>
  <c r="E40" i="19"/>
  <c r="F8" i="18"/>
  <c r="G4" i="18"/>
  <c r="E69" i="19" l="1"/>
  <c r="E73" i="19"/>
  <c r="E59" i="19"/>
  <c r="E66" i="19"/>
  <c r="E41" i="19"/>
  <c r="D47" i="19"/>
  <c r="C47" i="19"/>
  <c r="E47" i="19" s="1"/>
  <c r="C48" i="19"/>
  <c r="D53" i="19"/>
  <c r="B53" i="19"/>
  <c r="E43" i="19"/>
  <c r="E44" i="19"/>
  <c r="E42" i="19"/>
  <c r="E45" i="19"/>
  <c r="E46" i="19"/>
  <c r="E5" i="18"/>
  <c r="G5" i="18" s="1"/>
  <c r="J4" i="18"/>
  <c r="D40" i="12"/>
  <c r="E18" i="12"/>
  <c r="G18" i="12" s="1"/>
  <c r="H18" i="12" s="1"/>
  <c r="E20" i="12"/>
  <c r="E21" i="12"/>
  <c r="E22" i="12"/>
  <c r="E23" i="12"/>
  <c r="E25" i="12"/>
  <c r="E26" i="12"/>
  <c r="G26" i="12" s="1"/>
  <c r="H26" i="12" s="1"/>
  <c r="E24" i="12"/>
  <c r="D19" i="12"/>
  <c r="B19" i="12"/>
  <c r="B27" i="12" s="1"/>
  <c r="B37" i="12"/>
  <c r="H65" i="12" s="1"/>
  <c r="B35" i="12"/>
  <c r="B54" i="12"/>
  <c r="D54" i="12" s="1"/>
  <c r="B57" i="12"/>
  <c r="D57" i="12" s="1"/>
  <c r="E57" i="12" s="1"/>
  <c r="B56" i="12"/>
  <c r="D56" i="12" s="1"/>
  <c r="B55" i="12"/>
  <c r="D55" i="12" s="1"/>
  <c r="B53" i="12"/>
  <c r="D53" i="12" s="1"/>
  <c r="B52" i="12"/>
  <c r="D52" i="12" s="1"/>
  <c r="G5" i="2"/>
  <c r="E28" i="4" s="1"/>
  <c r="G5" i="9"/>
  <c r="F5" i="9"/>
  <c r="B65" i="12"/>
  <c r="D65" i="12" s="1"/>
  <c r="B64" i="12"/>
  <c r="D64" i="12" s="1"/>
  <c r="C35" i="12"/>
  <c r="F35" i="12" s="1"/>
  <c r="C38" i="12" l="1"/>
  <c r="E32" i="4"/>
  <c r="B51" i="12"/>
  <c r="B50" i="12" s="1"/>
  <c r="E35" i="12"/>
  <c r="H63" i="12"/>
  <c r="H68" i="12" s="1"/>
  <c r="B67" i="12"/>
  <c r="D67" i="12" s="1"/>
  <c r="C39" i="12"/>
  <c r="F39" i="12" s="1"/>
  <c r="B66" i="12"/>
  <c r="D66" i="12" s="1"/>
  <c r="C37" i="12"/>
  <c r="F37" i="12" s="1"/>
  <c r="C36" i="12"/>
  <c r="F36" i="12" s="1"/>
  <c r="B63" i="12"/>
  <c r="C26" i="12"/>
  <c r="F26" i="12" s="1"/>
  <c r="C25" i="12"/>
  <c r="F25" i="12" s="1"/>
  <c r="C24" i="12"/>
  <c r="F24" i="12" s="1"/>
  <c r="C23" i="12"/>
  <c r="F23" i="12" s="1"/>
  <c r="C22" i="12"/>
  <c r="C21" i="12"/>
  <c r="C20" i="12"/>
  <c r="F20" i="12" s="1"/>
  <c r="B49" i="12"/>
  <c r="C18" i="12"/>
  <c r="F18" i="12" s="1"/>
  <c r="E48" i="19"/>
  <c r="B51" i="19"/>
  <c r="C51" i="19" s="1"/>
  <c r="B49" i="19"/>
  <c r="C49" i="19" s="1"/>
  <c r="C55" i="19"/>
  <c r="E55" i="19" s="1"/>
  <c r="B52" i="19"/>
  <c r="C52" i="19"/>
  <c r="B50" i="19"/>
  <c r="C50" i="19" s="1"/>
  <c r="C53" i="19"/>
  <c r="E53" i="19" s="1"/>
  <c r="B54" i="19"/>
  <c r="C54" i="19" s="1"/>
  <c r="D54" i="19"/>
  <c r="D51" i="19"/>
  <c r="D52" i="19"/>
  <c r="D49" i="19"/>
  <c r="D50" i="19"/>
  <c r="E6" i="18"/>
  <c r="G6" i="18" s="1"/>
  <c r="J5" i="18"/>
  <c r="B40" i="12"/>
  <c r="A76" i="12" s="1"/>
  <c r="D73" i="12" s="1"/>
  <c r="C40" i="12"/>
  <c r="E19" i="12"/>
  <c r="G19" i="12" s="1"/>
  <c r="H19" i="12" s="1"/>
  <c r="E38" i="12"/>
  <c r="E36" i="12"/>
  <c r="E37" i="12"/>
  <c r="E39" i="12"/>
  <c r="F38" i="12"/>
  <c r="D27" i="12"/>
  <c r="D51" i="12" l="1"/>
  <c r="D50" i="12" s="1"/>
  <c r="E50" i="12" s="1"/>
  <c r="D63" i="12"/>
  <c r="D68" i="12" s="1"/>
  <c r="F68" i="12" s="1"/>
  <c r="B68" i="12"/>
  <c r="C19" i="12"/>
  <c r="C27" i="12" s="1"/>
  <c r="F22" i="12"/>
  <c r="F21" i="12" s="1"/>
  <c r="D49" i="12"/>
  <c r="B58" i="12"/>
  <c r="D55" i="19"/>
  <c r="B55" i="19"/>
  <c r="E54" i="19"/>
  <c r="E52" i="19"/>
  <c r="E49" i="19"/>
  <c r="E51" i="19"/>
  <c r="E50" i="19"/>
  <c r="E7" i="18"/>
  <c r="G7" i="18" s="1"/>
  <c r="J7" i="18" s="1"/>
  <c r="J6" i="18"/>
  <c r="J8" i="18" s="1"/>
  <c r="E40" i="12"/>
  <c r="F40" i="12"/>
  <c r="G35" i="12"/>
  <c r="G38" i="12"/>
  <c r="G37" i="12"/>
  <c r="G36" i="12"/>
  <c r="G39" i="12"/>
  <c r="E35" i="4" l="1"/>
  <c r="G40" i="12"/>
  <c r="E34" i="4"/>
  <c r="E49" i="12"/>
  <c r="D58" i="12"/>
  <c r="F58" i="12" s="1"/>
  <c r="B56" i="19"/>
  <c r="C56" i="19"/>
  <c r="D56" i="19"/>
  <c r="E56" i="19"/>
  <c r="E77" i="19"/>
  <c r="F19" i="12"/>
  <c r="F27" i="12" s="1"/>
  <c r="E27" i="12" l="1"/>
  <c r="G27" i="12" s="1"/>
  <c r="H2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Volkmann, Claudia</author>
  </authors>
  <commentList>
    <comment ref="I3" authorId="0" shapeId="0" xr:uid="{B080951E-7378-496C-9E1C-956495C4D40C}">
      <text>
        <r>
          <rPr>
            <b/>
            <sz val="9"/>
            <color indexed="81"/>
            <rFont val="Segoe UI"/>
            <family val="2"/>
          </rPr>
          <t>Volkmann, Claudia:</t>
        </r>
        <r>
          <rPr>
            <sz val="9"/>
            <color indexed="81"/>
            <rFont val="Segoe UI"/>
            <family val="2"/>
          </rPr>
          <t xml:space="preserve">
von erster auszahlung bis ggf. nächster auszahlung wenn vor verbrauchsfrist liegt; 1 monat sind 30 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koehlerc</author>
  </authors>
  <commentList>
    <comment ref="F1" authorId="0" shapeId="0" xr:uid="{18B116BD-A0A7-4875-AD83-0C781C38C59C}">
      <text>
        <r>
          <rPr>
            <sz val="8"/>
            <color indexed="81"/>
            <rFont val="Tahoma"/>
            <family val="2"/>
          </rPr>
          <t>Zinsbegrenzungsantrag</t>
        </r>
      </text>
    </comment>
  </commentList>
</comments>
</file>

<file path=xl/sharedStrings.xml><?xml version="1.0" encoding="utf-8"?>
<sst xmlns="http://schemas.openxmlformats.org/spreadsheetml/2006/main" count="173" uniqueCount="125">
  <si>
    <t xml:space="preserve">Sozialagentur Sachsen-Anhalt </t>
  </si>
  <si>
    <t>Empfänger</t>
  </si>
  <si>
    <t>Personalausgaben</t>
  </si>
  <si>
    <t>Sachausgaben</t>
  </si>
  <si>
    <t>Summe</t>
  </si>
  <si>
    <t>Eigenmittel</t>
  </si>
  <si>
    <t>Nutzungsentgelte</t>
  </si>
  <si>
    <t>sonstige Einnahmen</t>
  </si>
  <si>
    <t>Zuwendung Land</t>
  </si>
  <si>
    <t>EUR</t>
  </si>
  <si>
    <t>Mehreinnahmen</t>
  </si>
  <si>
    <t>Mehrausgaben</t>
  </si>
  <si>
    <t>Zuwendungsempfänger</t>
  </si>
  <si>
    <t>Summe:</t>
  </si>
  <si>
    <t>Lfd. Nr.</t>
  </si>
  <si>
    <t>Belegnummer</t>
  </si>
  <si>
    <t>Datum der Zahlung</t>
  </si>
  <si>
    <t>Grund der Zahlung</t>
  </si>
  <si>
    <t>Ausgaben</t>
  </si>
  <si>
    <t>Einzahler</t>
  </si>
  <si>
    <t xml:space="preserve"> Grund der Zahlung</t>
  </si>
  <si>
    <t xml:space="preserve">Einnahmen </t>
  </si>
  <si>
    <t>Kürzungen  Einnahmen</t>
  </si>
  <si>
    <t xml:space="preserve">Die Richtigkeit der Eintragungen und des Abschlusses wird hiermit bescheinigt. Die vorgenannten </t>
  </si>
  <si>
    <t xml:space="preserve">Angaben stimmen mit dem Zuwendungsbescheid, den Büchern und den Belegen überein. Die Ausgaben </t>
  </si>
  <si>
    <t>waren notwendig und es ist wirtschaftlich und sparsam verfahren worden.</t>
  </si>
  <si>
    <t xml:space="preserve">Eine eventuelle Vorsteuerbazugsberechtigung nach § 15 des Umsatzsetuergesetztes wurde beachtet. </t>
  </si>
  <si>
    <t>Ort, Datum</t>
  </si>
  <si>
    <t>Rechtsverbindliche Unterschrift(en)</t>
  </si>
  <si>
    <t>Erklärungen</t>
  </si>
  <si>
    <t xml:space="preserve">Geschäftsbereich 5        </t>
  </si>
  <si>
    <t xml:space="preserve">Magdeburger Straße 38          </t>
  </si>
  <si>
    <t xml:space="preserve">06112 Halle (Saale)  </t>
  </si>
  <si>
    <t>Bewilligungszeitraum</t>
  </si>
  <si>
    <t>von</t>
  </si>
  <si>
    <t>bis</t>
  </si>
  <si>
    <t>Ausgaben:</t>
  </si>
  <si>
    <t>lt. Bewilligung</t>
  </si>
  <si>
    <t>eingereicht</t>
  </si>
  <si>
    <t>zuw.fähig</t>
  </si>
  <si>
    <t>Differenz
Bew./zuw.fähig</t>
  </si>
  <si>
    <t>Differenz
eing./zuw.fähig</t>
  </si>
  <si>
    <t>Überschreitung
der Bewilligung</t>
  </si>
  <si>
    <t>Gesamt</t>
  </si>
  <si>
    <t>Einnahmen:</t>
  </si>
  <si>
    <t>Berechnungen VN</t>
  </si>
  <si>
    <t>Haushaltsjahr</t>
  </si>
  <si>
    <t xml:space="preserve">bis </t>
  </si>
  <si>
    <t xml:space="preserve">von </t>
  </si>
  <si>
    <t xml:space="preserve">Abrechnungszeitraum </t>
  </si>
  <si>
    <t>Miete</t>
  </si>
  <si>
    <t>Betriebskosten</t>
  </si>
  <si>
    <t>Literatur/Weiterbildung/Fahrtkosten</t>
  </si>
  <si>
    <t>Medien/Werbung</t>
  </si>
  <si>
    <t>Versicherung</t>
  </si>
  <si>
    <t>Werk-/Büromaterialien</t>
  </si>
  <si>
    <t>Aufwandentschädigung</t>
  </si>
  <si>
    <t>Zuwendung Pflegekassen</t>
  </si>
  <si>
    <t>Quote zuwendgf.</t>
  </si>
  <si>
    <t>Nichtberückisichtigung Vorsteuerabzug</t>
  </si>
  <si>
    <t>Verletzung der 20% Regel</t>
  </si>
  <si>
    <t>Nichtberücksichtigung Skonto</t>
  </si>
  <si>
    <t>* inkl. abzüglicher Verstöße:</t>
  </si>
  <si>
    <t>mind. 10%?</t>
  </si>
  <si>
    <t>Erhöhen sich die Deckungsmittel um mehr als 500,00 Euro oder reduzieren sich die Ausgaben unter die bewilligten Ausgaben ist die Zuwendung anteilsmäßig zu reduzieren!</t>
  </si>
  <si>
    <t>Auszahlung der Fördermittel des Landes</t>
  </si>
  <si>
    <t>zu verbrauchen bis</t>
  </si>
  <si>
    <t>Höhe der Teilzahlung</t>
  </si>
  <si>
    <t>sonstige Einnahmen im Zeitraum</t>
  </si>
  <si>
    <t>Rest Teilzahlung aus vorherigem Zeitraum</t>
  </si>
  <si>
    <t xml:space="preserve">Ausgaben bis zum Ende des Zeitraumes, lt. Angaben des Zuw.empf. </t>
  </si>
  <si>
    <t>Restzahlung</t>
  </si>
  <si>
    <t>relevante Zinstage</t>
  </si>
  <si>
    <t>anfallende Zinsen</t>
  </si>
  <si>
    <t>mehr Ausgaben als erhalten!</t>
  </si>
  <si>
    <t>360 Tage/ jahr</t>
  </si>
  <si>
    <t>30 Tage/ Monat</t>
  </si>
  <si>
    <t>Die Geltendmachung eines Zinsanspruches soll unterbleiben, wenn die Zinsen 100,00 € nicht übersteigen (VV 8.8 zu § 44 LHO)</t>
  </si>
  <si>
    <t xml:space="preserve">Berechnung der Zinsen (2 Monatsfrist)   </t>
  </si>
  <si>
    <r>
      <t>Zinssatz</t>
    </r>
    <r>
      <rPr>
        <sz val="10"/>
        <color rgb="FFFF0000"/>
        <rFont val="Arial"/>
        <family val="2"/>
      </rPr>
      <t xml:space="preserve"> 2017</t>
    </r>
  </si>
  <si>
    <t>zuw.fähig*</t>
  </si>
  <si>
    <t>Nebenberechnung:</t>
  </si>
  <si>
    <t>Kürzungen</t>
  </si>
  <si>
    <t>Ergebnis</t>
  </si>
  <si>
    <t>20% Regelung</t>
  </si>
  <si>
    <t>über 500,00 € weniger Ausgaben?</t>
  </si>
  <si>
    <t>abschließendes Ergebnis</t>
  </si>
  <si>
    <t>bewilligte Förderquote:</t>
  </si>
  <si>
    <t>über 500,00 € mehr Einnahmen?</t>
  </si>
  <si>
    <t>Zinsberechnung für:</t>
  </si>
  <si>
    <t>Erstattungen</t>
  </si>
  <si>
    <t>Zins-BA:</t>
  </si>
  <si>
    <t>Berechnung</t>
  </si>
  <si>
    <t>(Die Zinszeiträume sind wegen der unterschiedlichen Zinsbeträge aufgesplittet.)</t>
  </si>
  <si>
    <t>Zinszeitraum</t>
  </si>
  <si>
    <t>Zinssatz</t>
  </si>
  <si>
    <t>Zinsen</t>
  </si>
  <si>
    <t>in %</t>
  </si>
  <si>
    <t>in €</t>
  </si>
  <si>
    <t>Höhe der Zinsen in Euro:</t>
  </si>
  <si>
    <t>Diskontsatz</t>
  </si>
  <si>
    <t>über Diskontsatz</t>
  </si>
  <si>
    <t>Basiszinssatz</t>
  </si>
  <si>
    <t>über Basiszinssatz</t>
  </si>
  <si>
    <t>Tage</t>
  </si>
  <si>
    <t>Rückforderungsbetrag in Euro:</t>
  </si>
  <si>
    <t>max bewilligt</t>
  </si>
  <si>
    <t>Ergebnis 1</t>
  </si>
  <si>
    <t xml:space="preserve"> Ergebnis 2</t>
  </si>
  <si>
    <t>zuwendungsfähig</t>
  </si>
  <si>
    <t>RÜCKFORDERUNG!</t>
  </si>
  <si>
    <t>Prüfungen:</t>
  </si>
  <si>
    <t xml:space="preserve">(Wenn "okay", dann ausdrucken. Ansonsten korrigieren!!) </t>
  </si>
  <si>
    <t>Fehler:</t>
  </si>
  <si>
    <t>RÜCKFORDERUNG?</t>
  </si>
  <si>
    <t>Übersicht Einnahmen und Ausgaben Selbsthilfegruppe-Pflege gesamt:</t>
  </si>
  <si>
    <t>1. angefallene Ausgaben für den gesamten Projektzeitraum in Euro</t>
  </si>
  <si>
    <t>2. erhaltene Einnahmen für den gesamten Projektzeitraum in Euro</t>
  </si>
  <si>
    <t>sämtliche Ausgaben für das Projekt (Miete, Bürobedarf, Öffentlichkeitsarbeit, Schulungen/ Fortbildungen, Sonstiges):</t>
  </si>
  <si>
    <t>SHG-P:</t>
  </si>
  <si>
    <t>Haushaltsjahr:</t>
  </si>
  <si>
    <t xml:space="preserve">Datum des Belegs </t>
  </si>
  <si>
    <t>erhaltene Einnahmen für das Projekt (Zuwendung durch das Land, Zuwendung der Pflegekassen):</t>
  </si>
  <si>
    <t>Die Ausgaben sind bitte in monatlicher</t>
  </si>
  <si>
    <t xml:space="preserve">Reihenfolge aufzulisten.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</si>
</sst>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quot;;[Red]\-#,##0.00\ &quot;€&quot;"/>
    <numFmt numFmtId="44" formatCode="_-* #,##0.00\ &quot;€&quot;_-;\-* #,##0.00\ &quot;€&quot;_-;_-* &quot;-&quot;??\ &quot;€&quot;_-;_-@_-"/>
    <numFmt numFmtId="43" formatCode="_-* #,##0.00\ _€_-;\-* #,##0.00\ _€_-;_-* &quot;-&quot;??\ _€_-;_-@_-"/>
    <numFmt numFmtId="164" formatCode="yyyy\-mm\-dd"/>
    <numFmt numFmtId="165" formatCode="#,##0.00\ &quot;Euro&quot;;[Red]\-#,##0.00\ &quot;Euro&quot;"/>
    <numFmt numFmtId="166" formatCode="#,##0.00\ &quot;€&quot;"/>
    <numFmt numFmtId="167" formatCode="[$-F800]dddd\,\ mmmm\ dd\,\ yyyy"/>
    <numFmt numFmtId="168" formatCode="dd/mm/yy"/>
    <numFmt numFmtId="169" formatCode="#,##0.00_ ;\-#,##0.00\ "/>
  </numFmts>
  <fonts count="42" x14ac:knownFonts="1">
    <font>
      <sz val="11"/>
      <color theme="1"/>
      <name val="Calibri"/>
      <family val="2"/>
      <scheme val="minor"/>
    </font>
    <font>
      <sz val="11"/>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b/>
      <sz val="11"/>
      <color theme="1"/>
      <name val="Arial"/>
      <family val="2"/>
    </font>
    <font>
      <b/>
      <sz val="11"/>
      <name val="Arial"/>
      <family val="2"/>
    </font>
    <font>
      <sz val="10"/>
      <name val="Arial"/>
      <family val="2"/>
    </font>
    <font>
      <sz val="10"/>
      <color rgb="FFFF0000"/>
      <name val="Arial"/>
      <family val="2"/>
    </font>
    <font>
      <b/>
      <sz val="10"/>
      <name val="Arial"/>
      <family val="2"/>
    </font>
    <font>
      <sz val="11"/>
      <color rgb="FF000000"/>
      <name val="Arial"/>
      <family val="2"/>
    </font>
    <font>
      <b/>
      <u/>
      <sz val="12"/>
      <name val="Arial"/>
      <family val="2"/>
    </font>
    <font>
      <b/>
      <u/>
      <sz val="10"/>
      <name val="Arial"/>
      <family val="2"/>
    </font>
    <font>
      <b/>
      <i/>
      <sz val="10"/>
      <name val="Arial"/>
      <family val="2"/>
    </font>
    <font>
      <i/>
      <sz val="10"/>
      <color rgb="FFFF0000"/>
      <name val="Arial"/>
      <family val="2"/>
    </font>
    <font>
      <b/>
      <u/>
      <sz val="11"/>
      <name val="Arial"/>
      <family val="2"/>
    </font>
    <font>
      <i/>
      <sz val="10"/>
      <name val="Arial"/>
      <family val="2"/>
    </font>
    <font>
      <b/>
      <sz val="10"/>
      <color indexed="10"/>
      <name val="Arial"/>
      <family val="2"/>
    </font>
    <font>
      <i/>
      <sz val="11"/>
      <color theme="1"/>
      <name val="Calibri"/>
      <family val="2"/>
      <scheme val="minor"/>
    </font>
    <font>
      <sz val="10"/>
      <name val="Arial"/>
    </font>
    <font>
      <sz val="11"/>
      <name val="Arial"/>
      <family val="2"/>
    </font>
    <font>
      <b/>
      <sz val="10"/>
      <name val="Arial"/>
    </font>
    <font>
      <sz val="10"/>
      <color indexed="10"/>
      <name val="Arial"/>
    </font>
    <font>
      <sz val="11"/>
      <color rgb="FFFF0000"/>
      <name val="Arial"/>
      <family val="2"/>
    </font>
    <font>
      <sz val="11"/>
      <color indexed="10"/>
      <name val="Arial"/>
      <family val="2"/>
    </font>
    <font>
      <sz val="11"/>
      <color indexed="14"/>
      <name val="Arial"/>
      <family val="2"/>
    </font>
    <font>
      <b/>
      <sz val="9"/>
      <color indexed="81"/>
      <name val="Segoe UI"/>
      <family val="2"/>
    </font>
    <font>
      <sz val="9"/>
      <color indexed="81"/>
      <name val="Segoe UI"/>
      <family val="2"/>
    </font>
    <font>
      <b/>
      <sz val="18"/>
      <color theme="1"/>
      <name val="Arial"/>
      <family val="2"/>
    </font>
    <font>
      <b/>
      <sz val="12"/>
      <name val="Arial"/>
      <family val="2"/>
    </font>
    <font>
      <sz val="12"/>
      <name val="Arial"/>
      <family val="2"/>
    </font>
    <font>
      <b/>
      <sz val="12"/>
      <color indexed="10"/>
      <name val="Arial"/>
      <family val="2"/>
    </font>
    <font>
      <b/>
      <sz val="12"/>
      <color indexed="57"/>
      <name val="Arial"/>
      <family val="2"/>
    </font>
    <font>
      <b/>
      <i/>
      <sz val="11"/>
      <color indexed="12"/>
      <name val="Arial"/>
      <family val="2"/>
    </font>
    <font>
      <sz val="8"/>
      <name val="Arial"/>
      <family val="2"/>
    </font>
    <font>
      <b/>
      <sz val="11"/>
      <color indexed="10"/>
      <name val="Arial"/>
      <family val="2"/>
    </font>
    <font>
      <sz val="8"/>
      <color indexed="81"/>
      <name val="Tahoma"/>
      <family val="2"/>
    </font>
    <font>
      <sz val="10"/>
      <color indexed="10"/>
      <name val="Arial"/>
      <family val="2"/>
    </font>
    <font>
      <b/>
      <sz val="14"/>
      <color indexed="10"/>
      <name val="Arial"/>
      <family val="2"/>
    </font>
    <font>
      <sz val="11"/>
      <name val="Calibri"/>
      <family val="2"/>
      <scheme val="minor"/>
    </font>
    <font>
      <i/>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5" tint="0.59999389629810485"/>
        <bgColor indexed="64"/>
      </patternFill>
    </fill>
    <fill>
      <patternFill patternType="solid">
        <fgColor indexed="9"/>
        <bgColor indexed="64"/>
      </patternFill>
    </fill>
    <fill>
      <patternFill patternType="solid">
        <fgColor indexed="13"/>
        <bgColor indexed="64"/>
      </patternFill>
    </fill>
    <fill>
      <patternFill patternType="solid">
        <fgColor rgb="FFFF3300"/>
        <bgColor indexed="64"/>
      </patternFill>
    </fill>
    <fill>
      <patternFill patternType="solid">
        <fgColor indexed="43"/>
        <bgColor indexed="64"/>
      </patternFill>
    </fill>
    <fill>
      <patternFill patternType="solid">
        <fgColor indexed="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s>
  <cellStyleXfs count="4">
    <xf numFmtId="0" fontId="0" fillId="0" borderId="0"/>
    <xf numFmtId="44"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cellStyleXfs>
  <cellXfs count="340">
    <xf numFmtId="0" fontId="0" fillId="0" borderId="0" xfId="0"/>
    <xf numFmtId="0" fontId="0" fillId="0" borderId="0" xfId="0" applyBorder="1"/>
    <xf numFmtId="0" fontId="0" fillId="0" borderId="0" xfId="0" applyFill="1" applyBorder="1"/>
    <xf numFmtId="0" fontId="6" fillId="2" borderId="10" xfId="0" applyFont="1" applyFill="1" applyBorder="1"/>
    <xf numFmtId="0" fontId="1" fillId="2" borderId="11" xfId="0" applyFont="1" applyFill="1" applyBorder="1"/>
    <xf numFmtId="0" fontId="0" fillId="2" borderId="11" xfId="0" applyFill="1" applyBorder="1"/>
    <xf numFmtId="0" fontId="0" fillId="2" borderId="12" xfId="0" applyFill="1" applyBorder="1"/>
    <xf numFmtId="0" fontId="1" fillId="2" borderId="13" xfId="0" applyFont="1" applyFill="1" applyBorder="1"/>
    <xf numFmtId="0" fontId="1" fillId="2" borderId="0" xfId="0" applyFont="1" applyFill="1" applyBorder="1"/>
    <xf numFmtId="0" fontId="0" fillId="2" borderId="0" xfId="0" applyFill="1" applyBorder="1"/>
    <xf numFmtId="0" fontId="0" fillId="2" borderId="14" xfId="0" applyFill="1" applyBorder="1"/>
    <xf numFmtId="0" fontId="1" fillId="2" borderId="15" xfId="0" applyFont="1" applyFill="1" applyBorder="1"/>
    <xf numFmtId="0" fontId="6" fillId="2" borderId="16" xfId="0" applyFont="1" applyFill="1" applyBorder="1"/>
    <xf numFmtId="0" fontId="1" fillId="2" borderId="16" xfId="0" applyFont="1" applyFill="1" applyBorder="1"/>
    <xf numFmtId="0" fontId="0" fillId="2" borderId="16" xfId="0" applyFill="1" applyBorder="1"/>
    <xf numFmtId="0" fontId="0" fillId="2" borderId="17" xfId="0" applyFill="1" applyBorder="1"/>
    <xf numFmtId="0" fontId="6" fillId="2" borderId="0" xfId="0" applyFont="1" applyFill="1" applyBorder="1"/>
    <xf numFmtId="0" fontId="5" fillId="2" borderId="0" xfId="0" applyFont="1" applyFill="1" applyBorder="1"/>
    <xf numFmtId="49" fontId="10" fillId="0" borderId="0" xfId="0" applyNumberFormat="1" applyFont="1" applyBorder="1" applyAlignment="1" applyProtection="1">
      <alignment horizontal="right" wrapText="1"/>
    </xf>
    <xf numFmtId="165" fontId="10" fillId="0" borderId="22" xfId="0" applyNumberFormat="1" applyFont="1" applyBorder="1" applyProtection="1"/>
    <xf numFmtId="49" fontId="10" fillId="0" borderId="23" xfId="0" applyNumberFormat="1" applyFont="1" applyBorder="1" applyAlignment="1" applyProtection="1">
      <alignment horizontal="center" vertical="center" wrapText="1"/>
    </xf>
    <xf numFmtId="49" fontId="10" fillId="0" borderId="23" xfId="0" applyNumberFormat="1" applyFont="1" applyBorder="1" applyAlignment="1" applyProtection="1">
      <alignment horizontal="center" vertical="center"/>
    </xf>
    <xf numFmtId="0" fontId="0" fillId="2" borderId="0" xfId="0" applyFill="1"/>
    <xf numFmtId="1" fontId="8" fillId="2" borderId="0" xfId="0" applyNumberFormat="1" applyFont="1" applyFill="1" applyBorder="1" applyProtection="1"/>
    <xf numFmtId="49" fontId="8" fillId="2" borderId="0" xfId="0" applyNumberFormat="1" applyFont="1" applyFill="1" applyBorder="1" applyAlignment="1" applyProtection="1">
      <alignment wrapText="1"/>
    </xf>
    <xf numFmtId="164" fontId="9" fillId="2" borderId="0" xfId="0" applyNumberFormat="1" applyFont="1" applyFill="1" applyBorder="1" applyAlignment="1" applyProtection="1">
      <alignment horizontal="center"/>
    </xf>
    <xf numFmtId="49" fontId="10" fillId="2" borderId="0" xfId="0" applyNumberFormat="1" applyFont="1" applyFill="1" applyBorder="1" applyAlignment="1" applyProtection="1">
      <alignment horizontal="right" wrapText="1"/>
    </xf>
    <xf numFmtId="165" fontId="10" fillId="2" borderId="22" xfId="0" applyNumberFormat="1" applyFont="1" applyFill="1" applyBorder="1" applyProtection="1"/>
    <xf numFmtId="0" fontId="8" fillId="0" borderId="0" xfId="0" applyFont="1"/>
    <xf numFmtId="0" fontId="8" fillId="0" borderId="0" xfId="0" applyFont="1" applyProtection="1">
      <protection locked="0"/>
    </xf>
    <xf numFmtId="0" fontId="8" fillId="0" borderId="1" xfId="0" applyFont="1" applyBorder="1" applyProtection="1">
      <protection locked="0"/>
    </xf>
    <xf numFmtId="49" fontId="0" fillId="0" borderId="0" xfId="0" applyNumberFormat="1" applyProtection="1">
      <protection locked="0"/>
    </xf>
    <xf numFmtId="49" fontId="0" fillId="0" borderId="0" xfId="0" applyNumberFormat="1" applyAlignment="1" applyProtection="1">
      <alignment wrapText="1"/>
      <protection locked="0"/>
    </xf>
    <xf numFmtId="164" fontId="0" fillId="0" borderId="0" xfId="0" applyNumberFormat="1" applyProtection="1">
      <protection locked="0"/>
    </xf>
    <xf numFmtId="165" fontId="0" fillId="0" borderId="0" xfId="0" applyNumberFormat="1" applyProtection="1">
      <protection locked="0"/>
    </xf>
    <xf numFmtId="0" fontId="8" fillId="2" borderId="0" xfId="0" applyFont="1" applyFill="1" applyProtection="1"/>
    <xf numFmtId="0" fontId="8" fillId="2" borderId="0" xfId="0" applyFont="1" applyFill="1"/>
    <xf numFmtId="0" fontId="8" fillId="2" borderId="0" xfId="0" applyFont="1" applyFill="1" applyProtection="1">
      <protection locked="0"/>
    </xf>
    <xf numFmtId="49" fontId="0" fillId="2" borderId="0" xfId="0" applyNumberFormat="1" applyFill="1" applyProtection="1">
      <protection locked="0"/>
    </xf>
    <xf numFmtId="49" fontId="0" fillId="2" borderId="0" xfId="0" applyNumberFormat="1" applyFill="1" applyAlignment="1" applyProtection="1">
      <alignment wrapText="1"/>
      <protection locked="0"/>
    </xf>
    <xf numFmtId="164" fontId="0" fillId="2" borderId="0" xfId="0" applyNumberFormat="1" applyFill="1" applyProtection="1">
      <protection locked="0"/>
    </xf>
    <xf numFmtId="165" fontId="0" fillId="2" borderId="0" xfId="0" applyNumberFormat="1" applyFill="1" applyProtection="1">
      <protection locked="0"/>
    </xf>
    <xf numFmtId="164" fontId="8" fillId="2" borderId="0" xfId="0" applyNumberFormat="1" applyFont="1" applyFill="1" applyBorder="1" applyProtection="1"/>
    <xf numFmtId="0" fontId="3" fillId="2" borderId="0" xfId="0" applyFont="1" applyFill="1"/>
    <xf numFmtId="43" fontId="0" fillId="2" borderId="0" xfId="0" applyNumberFormat="1" applyFill="1" applyBorder="1"/>
    <xf numFmtId="43" fontId="0" fillId="2" borderId="11" xfId="0" applyNumberFormat="1" applyFill="1" applyBorder="1"/>
    <xf numFmtId="0" fontId="1" fillId="0" borderId="0" xfId="0" applyFont="1" applyAlignment="1">
      <alignment vertical="center"/>
    </xf>
    <xf numFmtId="43" fontId="0" fillId="2" borderId="0" xfId="0" applyNumberFormat="1" applyFill="1" applyBorder="1" applyAlignment="1"/>
    <xf numFmtId="43" fontId="0" fillId="0" borderId="0" xfId="0" applyNumberFormat="1" applyBorder="1" applyAlignment="1"/>
    <xf numFmtId="0" fontId="1" fillId="2" borderId="2" xfId="0" applyFont="1" applyFill="1" applyBorder="1"/>
    <xf numFmtId="0" fontId="1" fillId="2" borderId="3" xfId="0" applyFont="1" applyFill="1" applyBorder="1"/>
    <xf numFmtId="0" fontId="0" fillId="2" borderId="4" xfId="0" applyFill="1" applyBorder="1"/>
    <xf numFmtId="0" fontId="1" fillId="2" borderId="5" xfId="0" applyFont="1" applyFill="1" applyBorder="1"/>
    <xf numFmtId="0" fontId="0" fillId="2" borderId="6" xfId="0" applyFill="1" applyBorder="1"/>
    <xf numFmtId="0" fontId="1" fillId="2" borderId="7" xfId="0" applyFont="1" applyFill="1" applyBorder="1"/>
    <xf numFmtId="0" fontId="1" fillId="2" borderId="8" xfId="0" applyFont="1" applyFill="1" applyBorder="1"/>
    <xf numFmtId="0" fontId="0" fillId="2" borderId="9" xfId="0" applyFill="1" applyBorder="1"/>
    <xf numFmtId="0" fontId="11" fillId="0" borderId="0" xfId="0" applyFont="1" applyAlignment="1">
      <alignment horizontal="left" vertical="center"/>
    </xf>
    <xf numFmtId="0" fontId="1" fillId="2" borderId="2" xfId="0" applyFont="1" applyFill="1" applyBorder="1" applyProtection="1">
      <protection locked="0" hidden="1"/>
    </xf>
    <xf numFmtId="0" fontId="1" fillId="2" borderId="3" xfId="0" applyFont="1" applyFill="1" applyBorder="1" applyProtection="1">
      <protection locked="0" hidden="1"/>
    </xf>
    <xf numFmtId="0" fontId="0" fillId="2" borderId="4" xfId="0" applyFill="1" applyBorder="1" applyProtection="1">
      <protection locked="0" hidden="1"/>
    </xf>
    <xf numFmtId="0" fontId="1" fillId="2" borderId="5" xfId="0" applyFont="1" applyFill="1" applyBorder="1" applyProtection="1">
      <protection locked="0" hidden="1"/>
    </xf>
    <xf numFmtId="0" fontId="1" fillId="2" borderId="0" xfId="0" applyFont="1" applyFill="1" applyBorder="1" applyProtection="1">
      <protection locked="0" hidden="1"/>
    </xf>
    <xf numFmtId="0" fontId="0" fillId="2" borderId="6" xfId="0" applyFill="1" applyBorder="1" applyProtection="1">
      <protection locked="0" hidden="1"/>
    </xf>
    <xf numFmtId="0" fontId="1" fillId="2" borderId="7" xfId="0" applyFont="1" applyFill="1" applyBorder="1" applyProtection="1">
      <protection locked="0" hidden="1"/>
    </xf>
    <xf numFmtId="0" fontId="1" fillId="2" borderId="8" xfId="0" applyFont="1" applyFill="1" applyBorder="1" applyProtection="1">
      <protection locked="0" hidden="1"/>
    </xf>
    <xf numFmtId="0" fontId="0" fillId="2" borderId="9" xfId="0" applyFill="1" applyBorder="1" applyProtection="1">
      <protection locked="0" hidden="1"/>
    </xf>
    <xf numFmtId="0" fontId="0" fillId="2" borderId="0" xfId="0" applyFill="1" applyBorder="1" applyProtection="1">
      <protection locked="0" hidden="1"/>
    </xf>
    <xf numFmtId="49" fontId="8" fillId="0" borderId="1" xfId="0" applyNumberFormat="1" applyFont="1" applyBorder="1" applyProtection="1">
      <protection locked="0" hidden="1"/>
    </xf>
    <xf numFmtId="49" fontId="8" fillId="0" borderId="1" xfId="0" applyNumberFormat="1" applyFont="1" applyBorder="1" applyAlignment="1" applyProtection="1">
      <alignment wrapText="1"/>
      <protection locked="0" hidden="1"/>
    </xf>
    <xf numFmtId="164" fontId="0" fillId="0" borderId="1" xfId="0" applyNumberFormat="1" applyBorder="1" applyProtection="1">
      <protection locked="0" hidden="1"/>
    </xf>
    <xf numFmtId="165" fontId="0" fillId="0" borderId="1" xfId="0" applyNumberFormat="1" applyBorder="1" applyProtection="1">
      <protection locked="0" hidden="1"/>
    </xf>
    <xf numFmtId="49" fontId="8" fillId="0" borderId="23" xfId="0" applyNumberFormat="1" applyFont="1" applyBorder="1" applyProtection="1">
      <protection locked="0" hidden="1"/>
    </xf>
    <xf numFmtId="49" fontId="8" fillId="0" borderId="23" xfId="0" applyNumberFormat="1" applyFont="1" applyBorder="1" applyAlignment="1" applyProtection="1">
      <alignment wrapText="1"/>
      <protection locked="0" hidden="1"/>
    </xf>
    <xf numFmtId="164" fontId="0" fillId="0" borderId="23" xfId="0" applyNumberFormat="1" applyBorder="1" applyProtection="1">
      <protection locked="0" hidden="1"/>
    </xf>
    <xf numFmtId="165" fontId="0" fillId="0" borderId="23" xfId="0" applyNumberFormat="1" applyBorder="1" applyProtection="1">
      <protection locked="0" hidden="1"/>
    </xf>
    <xf numFmtId="0" fontId="0" fillId="2" borderId="0" xfId="0" applyFill="1" applyProtection="1">
      <protection locked="0" hidden="1"/>
    </xf>
    <xf numFmtId="49" fontId="0" fillId="0" borderId="1" xfId="0" applyNumberFormat="1" applyBorder="1" applyProtection="1">
      <protection locked="0" hidden="1"/>
    </xf>
    <xf numFmtId="49" fontId="0" fillId="0" borderId="1" xfId="0" applyNumberFormat="1" applyBorder="1" applyAlignment="1" applyProtection="1">
      <alignment wrapText="1"/>
      <protection locked="0" hidden="1"/>
    </xf>
    <xf numFmtId="8" fontId="8" fillId="0" borderId="0" xfId="0" applyNumberFormat="1" applyFont="1" applyFill="1" applyBorder="1"/>
    <xf numFmtId="166" fontId="0" fillId="0" borderId="0" xfId="0" applyNumberFormat="1" applyBorder="1"/>
    <xf numFmtId="166" fontId="10" fillId="0" borderId="0" xfId="0" applyNumberFormat="1" applyFont="1" applyFill="1" applyBorder="1"/>
    <xf numFmtId="0" fontId="16" fillId="0" borderId="0" xfId="0" applyFont="1"/>
    <xf numFmtId="0" fontId="10" fillId="0" borderId="1" xfId="0" applyFont="1" applyBorder="1"/>
    <xf numFmtId="0" fontId="10" fillId="0" borderId="1" xfId="0" applyFont="1" applyBorder="1" applyAlignment="1">
      <alignment wrapText="1"/>
    </xf>
    <xf numFmtId="0" fontId="10" fillId="0" borderId="0" xfId="0" applyFont="1"/>
    <xf numFmtId="0" fontId="0" fillId="0" borderId="1" xfId="0" applyBorder="1"/>
    <xf numFmtId="166" fontId="0" fillId="0" borderId="1" xfId="0" applyNumberFormat="1" applyBorder="1"/>
    <xf numFmtId="166" fontId="0" fillId="0" borderId="24" xfId="0" applyNumberFormat="1" applyBorder="1"/>
    <xf numFmtId="10" fontId="0" fillId="0" borderId="0" xfId="0" applyNumberFormat="1"/>
    <xf numFmtId="16" fontId="0" fillId="0" borderId="1" xfId="0" applyNumberFormat="1" applyBorder="1"/>
    <xf numFmtId="166" fontId="18" fillId="0" borderId="0" xfId="0" applyNumberFormat="1" applyFont="1" applyBorder="1"/>
    <xf numFmtId="10" fontId="14" fillId="0" borderId="0" xfId="0" applyNumberFormat="1" applyFont="1" applyFill="1" applyBorder="1"/>
    <xf numFmtId="0" fontId="10" fillId="0" borderId="0" xfId="0" applyFont="1" applyBorder="1"/>
    <xf numFmtId="0" fontId="16" fillId="0" borderId="0" xfId="0" applyFont="1" applyFill="1" applyBorder="1"/>
    <xf numFmtId="166" fontId="0" fillId="0" borderId="19" xfId="0" applyNumberFormat="1" applyBorder="1"/>
    <xf numFmtId="10" fontId="17" fillId="0" borderId="1" xfId="0" applyNumberFormat="1" applyFont="1" applyBorder="1"/>
    <xf numFmtId="0" fontId="8" fillId="0" borderId="1" xfId="0" applyFont="1" applyBorder="1"/>
    <xf numFmtId="0" fontId="10" fillId="0" borderId="18" xfId="0" applyFont="1" applyBorder="1"/>
    <xf numFmtId="0" fontId="10" fillId="0" borderId="0" xfId="0" applyFont="1" applyFill="1" applyBorder="1"/>
    <xf numFmtId="0" fontId="0" fillId="0" borderId="0" xfId="0" applyFill="1"/>
    <xf numFmtId="14" fontId="0" fillId="0" borderId="0" xfId="0" applyNumberFormat="1" applyBorder="1"/>
    <xf numFmtId="14" fontId="0" fillId="0" borderId="0" xfId="0" applyNumberFormat="1" applyFill="1" applyBorder="1"/>
    <xf numFmtId="0" fontId="0" fillId="0" borderId="0" xfId="0" applyAlignment="1">
      <alignment horizontal="center"/>
    </xf>
    <xf numFmtId="2" fontId="13" fillId="0" borderId="1" xfId="0" applyNumberFormat="1" applyFont="1" applyBorder="1" applyAlignment="1">
      <alignment horizontal="left"/>
    </xf>
    <xf numFmtId="167" fontId="0" fillId="0" borderId="1" xfId="0" applyNumberFormat="1" applyBorder="1"/>
    <xf numFmtId="0" fontId="12" fillId="2" borderId="0" xfId="0" applyFont="1" applyFill="1"/>
    <xf numFmtId="16" fontId="4" fillId="0" borderId="1" xfId="0" applyNumberFormat="1" applyFont="1" applyBorder="1"/>
    <xf numFmtId="0" fontId="0" fillId="0" borderId="1" xfId="0" applyFont="1" applyBorder="1" applyAlignment="1">
      <alignment horizontal="center"/>
    </xf>
    <xf numFmtId="0" fontId="8" fillId="0" borderId="1" xfId="0" applyFont="1" applyBorder="1" applyAlignment="1">
      <alignment horizontal="center"/>
    </xf>
    <xf numFmtId="16" fontId="0" fillId="0" borderId="1" xfId="0" applyNumberFormat="1" applyFont="1" applyBorder="1" applyAlignment="1">
      <alignment horizontal="center"/>
    </xf>
    <xf numFmtId="0" fontId="0" fillId="0" borderId="1" xfId="0" applyFont="1" applyBorder="1" applyAlignment="1">
      <alignment horizontal="center" wrapText="1"/>
    </xf>
    <xf numFmtId="16" fontId="0" fillId="0" borderId="1" xfId="0" applyNumberFormat="1" applyFont="1" applyBorder="1" applyAlignment="1">
      <alignment horizontal="left"/>
    </xf>
    <xf numFmtId="166" fontId="19" fillId="0" borderId="1" xfId="0" applyNumberFormat="1" applyFont="1" applyBorder="1"/>
    <xf numFmtId="166" fontId="8" fillId="0" borderId="1" xfId="0" applyNumberFormat="1" applyFont="1" applyFill="1" applyBorder="1"/>
    <xf numFmtId="166" fontId="8" fillId="0" borderId="18" xfId="0" applyNumberFormat="1" applyFont="1" applyFill="1" applyBorder="1"/>
    <xf numFmtId="10" fontId="17" fillId="0" borderId="1" xfId="0" applyNumberFormat="1" applyFont="1" applyFill="1" applyBorder="1"/>
    <xf numFmtId="0" fontId="10" fillId="0" borderId="1" xfId="0" applyFont="1" applyFill="1" applyBorder="1"/>
    <xf numFmtId="0" fontId="10" fillId="0" borderId="1" xfId="0" applyFont="1" applyFill="1" applyBorder="1" applyAlignment="1">
      <alignment wrapText="1"/>
    </xf>
    <xf numFmtId="0" fontId="10" fillId="0" borderId="23" xfId="0" applyFont="1" applyFill="1" applyBorder="1" applyAlignment="1">
      <alignment wrapText="1"/>
    </xf>
    <xf numFmtId="166" fontId="4" fillId="4" borderId="1" xfId="0" applyNumberFormat="1" applyFont="1" applyFill="1" applyBorder="1"/>
    <xf numFmtId="10" fontId="17" fillId="4" borderId="1" xfId="0" applyNumberFormat="1" applyFont="1" applyFill="1" applyBorder="1"/>
    <xf numFmtId="166" fontId="14" fillId="4" borderId="1" xfId="0" applyNumberFormat="1" applyFont="1" applyFill="1" applyBorder="1"/>
    <xf numFmtId="14" fontId="10" fillId="0" borderId="0" xfId="0" applyNumberFormat="1" applyFont="1" applyFill="1" applyBorder="1" applyAlignment="1">
      <alignment horizontal="right"/>
    </xf>
    <xf numFmtId="0" fontId="10" fillId="0" borderId="0" xfId="0" applyNumberFormat="1" applyFont="1" applyFill="1" applyBorder="1"/>
    <xf numFmtId="0" fontId="13" fillId="0" borderId="0" xfId="0" applyFont="1" applyFill="1" applyBorder="1"/>
    <xf numFmtId="8" fontId="10" fillId="0" borderId="0" xfId="0" applyNumberFormat="1" applyFont="1" applyFill="1" applyBorder="1"/>
    <xf numFmtId="0" fontId="8" fillId="0" borderId="0" xfId="0" applyFont="1" applyFill="1" applyBorder="1" applyAlignment="1">
      <alignment horizontal="right"/>
    </xf>
    <xf numFmtId="0" fontId="13" fillId="0" borderId="0" xfId="0" applyFont="1" applyFill="1" applyBorder="1" applyAlignment="1">
      <alignment horizontal="right"/>
    </xf>
    <xf numFmtId="0" fontId="10" fillId="0" borderId="0" xfId="0" applyFont="1" applyFill="1" applyBorder="1" applyAlignment="1">
      <alignment horizontal="right"/>
    </xf>
    <xf numFmtId="14" fontId="10" fillId="0" borderId="0" xfId="0" quotePrefix="1" applyNumberFormat="1" applyFont="1" applyFill="1" applyBorder="1" applyAlignment="1">
      <alignment horizontal="right"/>
    </xf>
    <xf numFmtId="166" fontId="14" fillId="0" borderId="0" xfId="0" applyNumberFormat="1" applyFont="1" applyFill="1" applyBorder="1"/>
    <xf numFmtId="166" fontId="0" fillId="0" borderId="0" xfId="0" applyNumberFormat="1" applyFill="1" applyBorder="1"/>
    <xf numFmtId="0" fontId="15" fillId="0" borderId="0" xfId="0" applyFont="1" applyFill="1" applyBorder="1"/>
    <xf numFmtId="166" fontId="8" fillId="0" borderId="0" xfId="0" applyNumberFormat="1" applyFont="1" applyFill="1" applyBorder="1" applyAlignment="1">
      <alignment horizontal="right"/>
    </xf>
    <xf numFmtId="0" fontId="8" fillId="0" borderId="0" xfId="0" applyFont="1" applyBorder="1"/>
    <xf numFmtId="166" fontId="8" fillId="0" borderId="0" xfId="0" applyNumberFormat="1" applyFont="1" applyFill="1" applyBorder="1"/>
    <xf numFmtId="9" fontId="0" fillId="0" borderId="0" xfId="0" applyNumberFormat="1"/>
    <xf numFmtId="0" fontId="20" fillId="0" borderId="0" xfId="0" applyFont="1"/>
    <xf numFmtId="0" fontId="20" fillId="0" borderId="0" xfId="0" applyFont="1" applyBorder="1"/>
    <xf numFmtId="49" fontId="8" fillId="0" borderId="1" xfId="0" applyNumberFormat="1" applyFont="1" applyBorder="1" applyAlignment="1">
      <alignment wrapText="1"/>
    </xf>
    <xf numFmtId="0" fontId="8" fillId="0" borderId="1" xfId="0" applyFont="1" applyBorder="1" applyAlignment="1">
      <alignment wrapText="1"/>
    </xf>
    <xf numFmtId="0" fontId="8" fillId="0" borderId="1" xfId="0" applyFont="1" applyFill="1" applyBorder="1" applyAlignment="1">
      <alignment wrapText="1"/>
    </xf>
    <xf numFmtId="0" fontId="8" fillId="0" borderId="1" xfId="0" applyFont="1" applyBorder="1" applyAlignment="1">
      <alignment horizontal="center" wrapText="1"/>
    </xf>
    <xf numFmtId="0" fontId="8" fillId="0" borderId="0" xfId="0" applyFont="1" applyFill="1" applyBorder="1" applyAlignment="1">
      <alignment wrapText="1"/>
    </xf>
    <xf numFmtId="14" fontId="8" fillId="0" borderId="1" xfId="0" applyNumberFormat="1" applyFont="1" applyBorder="1"/>
    <xf numFmtId="43" fontId="8" fillId="0" borderId="1" xfId="2" applyFont="1" applyBorder="1"/>
    <xf numFmtId="43" fontId="9" fillId="0" borderId="1" xfId="2" applyFont="1" applyBorder="1"/>
    <xf numFmtId="43" fontId="8" fillId="0" borderId="1" xfId="2" applyFont="1" applyBorder="1" applyAlignment="1"/>
    <xf numFmtId="43" fontId="8" fillId="0" borderId="1" xfId="2" applyFont="1" applyBorder="1" applyAlignment="1">
      <alignment horizontal="center"/>
    </xf>
    <xf numFmtId="0" fontId="8" fillId="0" borderId="1" xfId="2" applyNumberFormat="1" applyFont="1" applyBorder="1" applyAlignment="1">
      <alignment horizontal="center"/>
    </xf>
    <xf numFmtId="0" fontId="21" fillId="0" borderId="1" xfId="0" applyFont="1" applyBorder="1" applyAlignment="1">
      <alignment vertical="top" wrapText="1"/>
    </xf>
    <xf numFmtId="43" fontId="10" fillId="0" borderId="1" xfId="0" applyNumberFormat="1" applyFont="1" applyBorder="1" applyAlignment="1">
      <alignment vertical="top" wrapText="1"/>
    </xf>
    <xf numFmtId="43" fontId="21" fillId="0" borderId="1" xfId="2" applyFont="1" applyBorder="1" applyAlignment="1">
      <alignment vertical="top" wrapText="1"/>
    </xf>
    <xf numFmtId="43" fontId="10" fillId="0" borderId="1" xfId="2" applyFont="1" applyBorder="1" applyAlignment="1">
      <alignment vertical="top" wrapText="1"/>
    </xf>
    <xf numFmtId="43" fontId="8" fillId="0" borderId="1" xfId="2" applyFont="1" applyBorder="1" applyAlignment="1">
      <alignment vertical="top" wrapText="1"/>
    </xf>
    <xf numFmtId="43" fontId="10" fillId="0" borderId="1" xfId="2" applyFont="1" applyBorder="1" applyAlignment="1">
      <alignment horizontal="center"/>
    </xf>
    <xf numFmtId="49" fontId="20" fillId="0" borderId="0" xfId="0" applyNumberFormat="1" applyFont="1" applyBorder="1" applyAlignment="1">
      <alignment wrapText="1"/>
    </xf>
    <xf numFmtId="14" fontId="20" fillId="0" borderId="0" xfId="0" applyNumberFormat="1" applyFont="1" applyBorder="1"/>
    <xf numFmtId="43" fontId="20" fillId="0" borderId="0" xfId="2" applyFont="1" applyBorder="1"/>
    <xf numFmtId="166" fontId="22" fillId="0" borderId="0" xfId="0" applyNumberFormat="1" applyFont="1" applyBorder="1"/>
    <xf numFmtId="0" fontId="22" fillId="0" borderId="0" xfId="0" applyFont="1" applyBorder="1"/>
    <xf numFmtId="49" fontId="22" fillId="0" borderId="0" xfId="0" applyNumberFormat="1" applyFont="1" applyBorder="1" applyAlignment="1">
      <alignment wrapText="1"/>
    </xf>
    <xf numFmtId="43" fontId="22" fillId="0" borderId="0" xfId="2" applyFont="1" applyBorder="1"/>
    <xf numFmtId="0" fontId="20" fillId="0" borderId="0" xfId="0" applyFont="1" applyBorder="1" applyAlignment="1">
      <alignment vertical="top"/>
    </xf>
    <xf numFmtId="49" fontId="23" fillId="0" borderId="0" xfId="0" applyNumberFormat="1" applyFont="1" applyBorder="1" applyAlignment="1">
      <alignment wrapText="1"/>
    </xf>
    <xf numFmtId="0" fontId="23" fillId="0" borderId="0" xfId="0" applyFont="1" applyBorder="1" applyAlignment="1">
      <alignment wrapText="1"/>
    </xf>
    <xf numFmtId="0" fontId="23" fillId="0" borderId="0" xfId="0" applyFont="1" applyFill="1" applyBorder="1" applyAlignment="1">
      <alignment wrapText="1"/>
    </xf>
    <xf numFmtId="0" fontId="23" fillId="0" borderId="0" xfId="0" applyFont="1" applyBorder="1" applyAlignment="1">
      <alignment horizontal="center" wrapText="1"/>
    </xf>
    <xf numFmtId="0" fontId="20" fillId="0" borderId="0" xfId="0" applyFont="1" applyFill="1" applyBorder="1" applyAlignment="1">
      <alignment wrapText="1"/>
    </xf>
    <xf numFmtId="43" fontId="23" fillId="0" borderId="0" xfId="2" applyFont="1" applyBorder="1" applyAlignment="1"/>
    <xf numFmtId="43" fontId="23" fillId="0" borderId="0" xfId="2" applyFont="1" applyBorder="1" applyAlignment="1">
      <alignment horizontal="center"/>
    </xf>
    <xf numFmtId="0" fontId="24" fillId="0" borderId="0" xfId="0" applyFont="1" applyBorder="1" applyAlignment="1">
      <alignment vertical="center" wrapText="1"/>
    </xf>
    <xf numFmtId="14" fontId="24" fillId="0" borderId="0" xfId="0" applyNumberFormat="1" applyFont="1" applyBorder="1" applyAlignment="1">
      <alignment vertical="center" wrapText="1"/>
    </xf>
    <xf numFmtId="8" fontId="24" fillId="0" borderId="0" xfId="0" applyNumberFormat="1" applyFont="1" applyBorder="1" applyAlignment="1">
      <alignment vertical="center" wrapText="1"/>
    </xf>
    <xf numFmtId="14" fontId="23" fillId="0" borderId="0" xfId="2" applyNumberFormat="1" applyFont="1" applyBorder="1" applyAlignment="1">
      <alignment horizontal="center"/>
    </xf>
    <xf numFmtId="17" fontId="24" fillId="0" borderId="0" xfId="0" applyNumberFormat="1" applyFont="1" applyBorder="1" applyAlignment="1">
      <alignment vertical="center" wrapText="1"/>
    </xf>
    <xf numFmtId="43" fontId="20" fillId="0" borderId="0" xfId="2" applyFont="1" applyBorder="1" applyAlignment="1">
      <alignment horizontal="center"/>
    </xf>
    <xf numFmtId="0" fontId="24" fillId="0" borderId="0" xfId="0" applyFont="1" applyBorder="1" applyAlignment="1">
      <alignment vertical="center"/>
    </xf>
    <xf numFmtId="43" fontId="20" fillId="0" borderId="0" xfId="2" applyFont="1" applyBorder="1" applyAlignment="1">
      <alignment vertical="top" wrapText="1"/>
    </xf>
    <xf numFmtId="43" fontId="18" fillId="0" borderId="0" xfId="2" applyFont="1" applyBorder="1" applyAlignment="1">
      <alignment horizontal="center"/>
    </xf>
    <xf numFmtId="0" fontId="25" fillId="0" borderId="0" xfId="0" applyFont="1" applyBorder="1" applyAlignment="1">
      <alignment vertical="top" wrapText="1"/>
    </xf>
    <xf numFmtId="8" fontId="25" fillId="0" borderId="0" xfId="0" applyNumberFormat="1" applyFont="1" applyBorder="1" applyAlignment="1">
      <alignment vertical="top" wrapText="1"/>
    </xf>
    <xf numFmtId="4" fontId="8" fillId="0" borderId="0" xfId="2" applyNumberFormat="1" applyFont="1" applyBorder="1"/>
    <xf numFmtId="14" fontId="25" fillId="0" borderId="0" xfId="0" applyNumberFormat="1" applyFont="1" applyBorder="1" applyAlignment="1">
      <alignment vertical="top" wrapText="1"/>
    </xf>
    <xf numFmtId="0" fontId="21" fillId="0" borderId="0" xfId="0" applyFont="1" applyBorder="1"/>
    <xf numFmtId="168" fontId="0" fillId="0" borderId="0" xfId="0" applyNumberFormat="1" applyBorder="1"/>
    <xf numFmtId="169" fontId="0" fillId="0" borderId="0" xfId="2" applyNumberFormat="1" applyFont="1" applyBorder="1"/>
    <xf numFmtId="168" fontId="10" fillId="0" borderId="0" xfId="0" applyNumberFormat="1" applyFont="1" applyBorder="1"/>
    <xf numFmtId="169" fontId="8" fillId="0" borderId="0" xfId="2" applyNumberFormat="1" applyFont="1" applyBorder="1"/>
    <xf numFmtId="43" fontId="10" fillId="0" borderId="0" xfId="2" applyFont="1" applyBorder="1"/>
    <xf numFmtId="166" fontId="10" fillId="0" borderId="0" xfId="0" applyNumberFormat="1" applyFont="1" applyBorder="1"/>
    <xf numFmtId="49" fontId="8" fillId="0" borderId="0" xfId="0" applyNumberFormat="1" applyFont="1" applyBorder="1" applyAlignment="1">
      <alignment wrapText="1"/>
    </xf>
    <xf numFmtId="0" fontId="8" fillId="0" borderId="0" xfId="0" applyFont="1" applyBorder="1" applyAlignment="1">
      <alignment wrapText="1"/>
    </xf>
    <xf numFmtId="43" fontId="0" fillId="0" borderId="0" xfId="2" applyFont="1" applyBorder="1"/>
    <xf numFmtId="0" fontId="0" fillId="0" borderId="0" xfId="0" applyBorder="1" applyAlignment="1">
      <alignment wrapText="1"/>
    </xf>
    <xf numFmtId="0" fontId="26" fillId="0" borderId="0" xfId="0" applyFont="1" applyBorder="1" applyAlignment="1">
      <alignment vertical="top" wrapText="1"/>
    </xf>
    <xf numFmtId="14" fontId="26" fillId="0" borderId="0" xfId="0" applyNumberFormat="1" applyFont="1" applyBorder="1" applyAlignment="1">
      <alignment horizontal="center" vertical="top" wrapText="1"/>
    </xf>
    <xf numFmtId="8" fontId="26" fillId="0" borderId="0" xfId="0" applyNumberFormat="1" applyFont="1" applyBorder="1" applyAlignment="1">
      <alignment horizontal="center" vertical="top" wrapText="1"/>
    </xf>
    <xf numFmtId="49" fontId="0" fillId="0" borderId="0" xfId="0" applyNumberFormat="1" applyBorder="1" applyAlignment="1">
      <alignment wrapText="1"/>
    </xf>
    <xf numFmtId="49" fontId="10" fillId="0" borderId="0" xfId="0" applyNumberFormat="1" applyFont="1" applyBorder="1" applyAlignment="1">
      <alignment wrapText="1"/>
    </xf>
    <xf numFmtId="17" fontId="26" fillId="0" borderId="0" xfId="0" applyNumberFormat="1" applyFont="1" applyBorder="1" applyAlignment="1">
      <alignment horizontal="center" vertical="top" wrapText="1"/>
    </xf>
    <xf numFmtId="0" fontId="10" fillId="0" borderId="0" xfId="0" applyFont="1" applyFill="1" applyBorder="1" applyAlignment="1">
      <alignment wrapText="1"/>
    </xf>
    <xf numFmtId="43" fontId="8" fillId="0" borderId="0" xfId="2" applyFont="1" applyBorder="1"/>
    <xf numFmtId="0" fontId="29" fillId="0" borderId="0" xfId="0" applyFont="1"/>
    <xf numFmtId="166" fontId="0" fillId="0" borderId="18" xfId="0" applyNumberFormat="1" applyBorder="1"/>
    <xf numFmtId="166" fontId="19" fillId="0" borderId="0" xfId="0" applyNumberFormat="1" applyFont="1" applyFill="1" applyBorder="1"/>
    <xf numFmtId="166" fontId="4" fillId="0" borderId="0" xfId="0" applyNumberFormat="1" applyFont="1" applyFill="1" applyBorder="1"/>
    <xf numFmtId="0" fontId="0" fillId="0" borderId="0" xfId="0" applyAlignment="1">
      <alignment wrapText="1"/>
    </xf>
    <xf numFmtId="0" fontId="10" fillId="5" borderId="1" xfId="0" applyFont="1" applyFill="1" applyBorder="1" applyAlignment="1">
      <alignment wrapText="1"/>
    </xf>
    <xf numFmtId="10" fontId="0" fillId="0" borderId="0" xfId="0" applyNumberFormat="1" applyFill="1" applyBorder="1"/>
    <xf numFmtId="10" fontId="4" fillId="0" borderId="0" xfId="0" applyNumberFormat="1" applyFont="1" applyFill="1" applyBorder="1"/>
    <xf numFmtId="166" fontId="14" fillId="4" borderId="18" xfId="0" applyNumberFormat="1" applyFont="1" applyFill="1" applyBorder="1"/>
    <xf numFmtId="0" fontId="10" fillId="0" borderId="5" xfId="0" applyFont="1" applyBorder="1" applyAlignment="1">
      <alignment wrapText="1"/>
    </xf>
    <xf numFmtId="166" fontId="0" fillId="0" borderId="5" xfId="0" applyNumberFormat="1" applyBorder="1"/>
    <xf numFmtId="166" fontId="14" fillId="0" borderId="5" xfId="0" applyNumberFormat="1" applyFont="1" applyFill="1" applyBorder="1"/>
    <xf numFmtId="49" fontId="8" fillId="0" borderId="1" xfId="0" applyNumberFormat="1" applyFont="1" applyBorder="1"/>
    <xf numFmtId="44" fontId="8" fillId="0" borderId="1" xfId="2" applyNumberFormat="1" applyFont="1" applyBorder="1"/>
    <xf numFmtId="10" fontId="9" fillId="0" borderId="1" xfId="2" applyNumberFormat="1" applyFont="1" applyBorder="1" applyAlignment="1"/>
    <xf numFmtId="0" fontId="30" fillId="6" borderId="0" xfId="0" applyFont="1" applyFill="1"/>
    <xf numFmtId="0" fontId="31" fillId="6" borderId="0" xfId="0" applyFont="1" applyFill="1"/>
    <xf numFmtId="14" fontId="31" fillId="6" borderId="0" xfId="0" applyNumberFormat="1" applyFont="1" applyFill="1"/>
    <xf numFmtId="0" fontId="0" fillId="6" borderId="0" xfId="0" applyFill="1"/>
    <xf numFmtId="0" fontId="0" fillId="6" borderId="0" xfId="0" applyFill="1" applyAlignment="1">
      <alignment vertical="center"/>
    </xf>
    <xf numFmtId="0" fontId="21" fillId="6" borderId="0" xfId="0" applyFont="1" applyFill="1" applyAlignment="1">
      <alignment vertical="center"/>
    </xf>
    <xf numFmtId="14" fontId="0" fillId="6" borderId="0" xfId="0" applyNumberFormat="1" applyFill="1"/>
    <xf numFmtId="0" fontId="35" fillId="6" borderId="0" xfId="0" applyFont="1" applyFill="1"/>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15" xfId="0" applyFont="1" applyFill="1" applyBorder="1" applyAlignment="1">
      <alignment horizontal="center"/>
    </xf>
    <xf numFmtId="0" fontId="7" fillId="7" borderId="30" xfId="0" applyFont="1" applyFill="1" applyBorder="1" applyAlignment="1">
      <alignment horizontal="center"/>
    </xf>
    <xf numFmtId="0" fontId="7" fillId="7" borderId="31" xfId="0" applyFont="1" applyFill="1" applyBorder="1" applyAlignment="1">
      <alignment horizontal="center"/>
    </xf>
    <xf numFmtId="0" fontId="7" fillId="7" borderId="32" xfId="0" applyFont="1" applyFill="1" applyBorder="1" applyAlignment="1">
      <alignment horizontal="center"/>
    </xf>
    <xf numFmtId="0" fontId="21" fillId="6" borderId="0" xfId="0" applyFont="1" applyFill="1"/>
    <xf numFmtId="43" fontId="8" fillId="6" borderId="29" xfId="3" applyFill="1" applyBorder="1" applyAlignment="1">
      <alignment horizontal="right" vertical="center"/>
    </xf>
    <xf numFmtId="43" fontId="8" fillId="6" borderId="33" xfId="3" applyFill="1" applyBorder="1" applyAlignment="1">
      <alignment horizontal="right" vertical="center"/>
    </xf>
    <xf numFmtId="14" fontId="0" fillId="6" borderId="1" xfId="0" applyNumberFormat="1" applyFill="1" applyBorder="1" applyAlignment="1">
      <alignment horizontal="center" vertical="center"/>
    </xf>
    <xf numFmtId="0" fontId="0" fillId="6" borderId="1" xfId="0" applyFill="1" applyBorder="1" applyAlignment="1">
      <alignment vertical="center"/>
    </xf>
    <xf numFmtId="2" fontId="0" fillId="6" borderId="1" xfId="0" applyNumberFormat="1" applyFill="1" applyBorder="1" applyAlignment="1">
      <alignment horizontal="center" vertical="center"/>
    </xf>
    <xf numFmtId="43" fontId="8" fillId="6" borderId="34" xfId="3" applyFill="1" applyBorder="1" applyAlignment="1">
      <alignment horizontal="right" vertical="center"/>
    </xf>
    <xf numFmtId="14" fontId="0" fillId="6" borderId="24" xfId="0" applyNumberFormat="1" applyFill="1" applyBorder="1" applyAlignment="1">
      <alignment horizontal="center" vertical="center"/>
    </xf>
    <xf numFmtId="0" fontId="0" fillId="6" borderId="24" xfId="0" applyFill="1" applyBorder="1" applyAlignment="1">
      <alignment vertical="center"/>
    </xf>
    <xf numFmtId="2" fontId="0" fillId="6" borderId="24" xfId="0" applyNumberFormat="1" applyFill="1" applyBorder="1" applyAlignment="1">
      <alignment horizontal="center" vertical="center"/>
    </xf>
    <xf numFmtId="43" fontId="8" fillId="6" borderId="35" xfId="3" applyFill="1" applyBorder="1" applyAlignment="1">
      <alignment horizontal="right" vertical="center"/>
    </xf>
    <xf numFmtId="43" fontId="8" fillId="6" borderId="1" xfId="3" applyFill="1" applyBorder="1" applyAlignment="1">
      <alignment horizontal="right" vertical="center"/>
    </xf>
    <xf numFmtId="43" fontId="8" fillId="6" borderId="1" xfId="3" applyFont="1" applyFill="1" applyBorder="1" applyAlignment="1">
      <alignment horizontal="right" vertical="center"/>
    </xf>
    <xf numFmtId="14" fontId="8" fillId="6" borderId="0" xfId="0" applyNumberFormat="1" applyFont="1" applyFill="1" applyBorder="1" applyAlignment="1">
      <alignment horizontal="center" vertical="center"/>
    </xf>
    <xf numFmtId="0" fontId="8" fillId="6" borderId="0" xfId="0" applyFont="1" applyFill="1" applyBorder="1" applyAlignment="1">
      <alignment vertical="center"/>
    </xf>
    <xf numFmtId="2" fontId="8" fillId="6" borderId="0" xfId="0" applyNumberFormat="1" applyFont="1" applyFill="1" applyBorder="1" applyAlignment="1">
      <alignment horizontal="center" vertical="center"/>
    </xf>
    <xf numFmtId="43" fontId="8" fillId="6" borderId="22" xfId="3" applyFont="1" applyFill="1" applyBorder="1" applyAlignment="1">
      <alignment horizontal="right" vertical="center"/>
    </xf>
    <xf numFmtId="0" fontId="36" fillId="6" borderId="0" xfId="0" applyFont="1" applyFill="1" applyAlignment="1">
      <alignment horizontal="left"/>
    </xf>
    <xf numFmtId="43" fontId="34" fillId="6" borderId="36" xfId="0" applyNumberFormat="1" applyFont="1" applyFill="1" applyBorder="1"/>
    <xf numFmtId="0" fontId="0" fillId="6" borderId="0" xfId="0" applyFill="1" applyAlignment="1">
      <alignment horizontal="center"/>
    </xf>
    <xf numFmtId="0" fontId="0" fillId="7" borderId="23" xfId="0" applyFill="1" applyBorder="1" applyAlignment="1">
      <alignment horizontal="center" vertical="top"/>
    </xf>
    <xf numFmtId="0" fontId="0" fillId="7" borderId="7" xfId="0" applyFill="1" applyBorder="1" applyAlignment="1">
      <alignment horizontal="center"/>
    </xf>
    <xf numFmtId="0" fontId="0" fillId="7" borderId="24" xfId="0" applyFill="1" applyBorder="1" applyAlignment="1">
      <alignment horizontal="center"/>
    </xf>
    <xf numFmtId="0" fontId="38" fillId="7" borderId="24" xfId="0" applyFont="1" applyFill="1" applyBorder="1" applyAlignment="1">
      <alignment horizontal="center" vertical="top"/>
    </xf>
    <xf numFmtId="14" fontId="0" fillId="0" borderId="1" xfId="0" applyNumberFormat="1" applyBorder="1" applyAlignment="1">
      <alignment horizontal="center"/>
    </xf>
    <xf numFmtId="43" fontId="0" fillId="0" borderId="1" xfId="2" applyFont="1" applyBorder="1" applyAlignment="1">
      <alignment horizontal="center"/>
    </xf>
    <xf numFmtId="43" fontId="0" fillId="0" borderId="1" xfId="2" applyFont="1" applyBorder="1" applyAlignment="1"/>
    <xf numFmtId="14" fontId="0" fillId="0" borderId="23" xfId="0" applyNumberFormat="1" applyBorder="1" applyAlignment="1">
      <alignment horizontal="center"/>
    </xf>
    <xf numFmtId="43" fontId="0" fillId="0" borderId="23" xfId="2" applyFont="1" applyBorder="1" applyAlignment="1">
      <alignment horizontal="center"/>
    </xf>
    <xf numFmtId="43" fontId="0" fillId="0" borderId="23" xfId="2" applyFont="1" applyBorder="1" applyAlignment="1"/>
    <xf numFmtId="14" fontId="0" fillId="0" borderId="22" xfId="0" applyNumberFormat="1" applyBorder="1" applyAlignment="1">
      <alignment horizontal="center"/>
    </xf>
    <xf numFmtId="14" fontId="0" fillId="0" borderId="24" xfId="0" applyNumberFormat="1" applyBorder="1" applyAlignment="1">
      <alignment horizontal="center"/>
    </xf>
    <xf numFmtId="43" fontId="38" fillId="0" borderId="1" xfId="2" applyFont="1" applyBorder="1" applyAlignment="1">
      <alignment horizontal="center"/>
    </xf>
    <xf numFmtId="14" fontId="0" fillId="0" borderId="1" xfId="0" applyNumberFormat="1" applyBorder="1"/>
    <xf numFmtId="43" fontId="8" fillId="0" borderId="1" xfId="2" applyFont="1" applyFill="1" applyBorder="1" applyAlignment="1">
      <alignment horizontal="center"/>
    </xf>
    <xf numFmtId="43" fontId="8" fillId="0" borderId="1" xfId="2" applyFont="1" applyFill="1" applyBorder="1" applyAlignment="1"/>
    <xf numFmtId="43" fontId="38" fillId="0" borderId="1" xfId="2" applyFont="1" applyFill="1" applyBorder="1" applyAlignment="1">
      <alignment horizontal="center"/>
    </xf>
    <xf numFmtId="43" fontId="0" fillId="0" borderId="1" xfId="2" applyFont="1" applyBorder="1"/>
    <xf numFmtId="43" fontId="38" fillId="0" borderId="1" xfId="2" applyFont="1" applyBorder="1"/>
    <xf numFmtId="43" fontId="0" fillId="0" borderId="1" xfId="2" applyFont="1" applyFill="1" applyBorder="1" applyAlignment="1"/>
    <xf numFmtId="43" fontId="0" fillId="0" borderId="1" xfId="2" applyFont="1" applyFill="1" applyBorder="1"/>
    <xf numFmtId="43" fontId="38" fillId="0" borderId="1" xfId="2" applyFont="1" applyFill="1" applyBorder="1"/>
    <xf numFmtId="0" fontId="30" fillId="6" borderId="0" xfId="0" applyFont="1" applyFill="1" applyProtection="1">
      <protection locked="0" hidden="1"/>
    </xf>
    <xf numFmtId="0" fontId="31" fillId="6" borderId="0" xfId="0" applyFont="1" applyFill="1" applyProtection="1">
      <protection locked="0" hidden="1"/>
    </xf>
    <xf numFmtId="0" fontId="32" fillId="6" borderId="0" xfId="0" applyFont="1" applyFill="1" applyProtection="1">
      <protection locked="0" hidden="1"/>
    </xf>
    <xf numFmtId="0" fontId="33" fillId="6" borderId="25" xfId="0" applyFont="1" applyFill="1" applyBorder="1" applyAlignment="1" applyProtection="1">
      <alignment horizontal="right"/>
      <protection locked="0" hidden="1"/>
    </xf>
    <xf numFmtId="0" fontId="33" fillId="6" borderId="26" xfId="0" applyFont="1" applyFill="1" applyBorder="1" applyAlignment="1" applyProtection="1">
      <alignment horizontal="center"/>
      <protection locked="0" hidden="1"/>
    </xf>
    <xf numFmtId="0" fontId="0" fillId="6" borderId="0" xfId="0" applyFill="1" applyProtection="1">
      <protection locked="0" hidden="1"/>
    </xf>
    <xf numFmtId="0" fontId="34" fillId="6" borderId="0" xfId="0" applyFont="1" applyFill="1" applyAlignment="1" applyProtection="1">
      <alignment vertical="center"/>
      <protection locked="0" hidden="1"/>
    </xf>
    <xf numFmtId="0" fontId="0" fillId="6" borderId="0" xfId="0" applyFill="1" applyAlignment="1" applyProtection="1">
      <alignment vertical="center"/>
      <protection locked="0" hidden="1"/>
    </xf>
    <xf numFmtId="0" fontId="35" fillId="6" borderId="0" xfId="0" applyFont="1" applyFill="1" applyProtection="1">
      <protection locked="0" hidden="1"/>
    </xf>
    <xf numFmtId="0" fontId="19" fillId="0" borderId="1" xfId="0" applyFont="1" applyBorder="1"/>
    <xf numFmtId="166" fontId="0" fillId="4" borderId="1" xfId="0" applyNumberFormat="1" applyFill="1" applyBorder="1"/>
    <xf numFmtId="0" fontId="0" fillId="4" borderId="1" xfId="0" applyFill="1" applyBorder="1"/>
    <xf numFmtId="0" fontId="10" fillId="8" borderId="1" xfId="0" applyFont="1" applyFill="1" applyBorder="1" applyAlignment="1">
      <alignment wrapText="1"/>
    </xf>
    <xf numFmtId="0" fontId="12" fillId="0" borderId="0" xfId="0" applyFont="1"/>
    <xf numFmtId="0" fontId="38" fillId="0" borderId="0" xfId="0" applyFont="1"/>
    <xf numFmtId="0" fontId="39" fillId="9" borderId="0" xfId="0" applyFont="1" applyFill="1"/>
    <xf numFmtId="166" fontId="18" fillId="10" borderId="0" xfId="0" applyNumberFormat="1" applyFont="1" applyFill="1" applyBorder="1"/>
    <xf numFmtId="0" fontId="0" fillId="10" borderId="0" xfId="0" applyFill="1"/>
    <xf numFmtId="0" fontId="18" fillId="10" borderId="0" xfId="0" applyFont="1" applyFill="1"/>
    <xf numFmtId="166" fontId="0" fillId="0" borderId="1" xfId="0" applyNumberFormat="1" applyFont="1" applyBorder="1"/>
    <xf numFmtId="166" fontId="40" fillId="0" borderId="1" xfId="0" applyNumberFormat="1" applyFont="1" applyBorder="1"/>
    <xf numFmtId="166" fontId="40" fillId="0" borderId="1" xfId="0" applyNumberFormat="1" applyFont="1" applyFill="1" applyBorder="1"/>
    <xf numFmtId="166" fontId="41" fillId="0" borderId="1" xfId="0" applyNumberFormat="1" applyFont="1" applyFill="1" applyBorder="1"/>
    <xf numFmtId="166" fontId="41" fillId="4" borderId="1" xfId="0" applyNumberFormat="1" applyFont="1" applyFill="1" applyBorder="1"/>
    <xf numFmtId="3" fontId="7" fillId="2" borderId="0" xfId="0" applyNumberFormat="1" applyFont="1" applyFill="1" applyBorder="1" applyAlignment="1" applyProtection="1">
      <alignment horizontal="left" vertical="top" wrapText="1"/>
    </xf>
    <xf numFmtId="0" fontId="10" fillId="2" borderId="0" xfId="0" applyFont="1" applyFill="1" applyAlignment="1" applyProtection="1">
      <alignment horizontal="left" vertical="top" wrapText="1"/>
    </xf>
    <xf numFmtId="3" fontId="7" fillId="2" borderId="1" xfId="0" applyNumberFormat="1" applyFont="1" applyFill="1" applyBorder="1" applyAlignment="1" applyProtection="1">
      <alignment horizontal="left" vertical="top" wrapText="1"/>
    </xf>
    <xf numFmtId="0" fontId="0" fillId="0" borderId="0" xfId="0" applyBorder="1" applyAlignment="1">
      <alignment horizontal="left" vertical="top" wrapText="1"/>
    </xf>
    <xf numFmtId="0" fontId="10" fillId="2" borderId="1"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43" fontId="0" fillId="2" borderId="18" xfId="0" applyNumberFormat="1" applyFill="1" applyBorder="1" applyAlignment="1"/>
    <xf numFmtId="43" fontId="0" fillId="0" borderId="19" xfId="0" applyNumberFormat="1" applyBorder="1" applyAlignment="1"/>
    <xf numFmtId="0" fontId="0" fillId="2" borderId="16" xfId="0" applyFill="1" applyBorder="1" applyAlignment="1" applyProtection="1">
      <protection locked="0" hidden="1"/>
    </xf>
    <xf numFmtId="0" fontId="0" fillId="0" borderId="16" xfId="0" applyBorder="1" applyAlignment="1" applyProtection="1">
      <protection locked="0" hidden="1"/>
    </xf>
    <xf numFmtId="43" fontId="4" fillId="3" borderId="20" xfId="0" applyNumberFormat="1" applyFont="1" applyFill="1" applyBorder="1" applyAlignment="1"/>
    <xf numFmtId="43" fontId="4" fillId="0" borderId="21" xfId="0" applyNumberFormat="1" applyFont="1" applyBorder="1" applyAlignment="1"/>
    <xf numFmtId="43" fontId="4" fillId="3" borderId="21" xfId="0" applyNumberFormat="1" applyFont="1" applyFill="1" applyBorder="1" applyAlignment="1"/>
    <xf numFmtId="3" fontId="7" fillId="2" borderId="0" xfId="0" applyNumberFormat="1" applyFont="1" applyFill="1" applyBorder="1" applyAlignment="1" applyProtection="1">
      <alignment horizontal="left" vertical="top" wrapText="1"/>
    </xf>
    <xf numFmtId="3" fontId="7" fillId="2" borderId="18" xfId="0" applyNumberFormat="1" applyFont="1" applyFill="1" applyBorder="1" applyAlignment="1" applyProtection="1">
      <alignment horizontal="left" vertical="top" wrapText="1"/>
    </xf>
    <xf numFmtId="0" fontId="0" fillId="0" borderId="19" xfId="0" applyBorder="1" applyAlignment="1">
      <alignment horizontal="left" vertical="top" wrapText="1"/>
    </xf>
    <xf numFmtId="0" fontId="10" fillId="2" borderId="0" xfId="0" applyFont="1" applyFill="1" applyAlignment="1" applyProtection="1">
      <alignment horizontal="left" vertical="top" wrapText="1"/>
    </xf>
    <xf numFmtId="0" fontId="0" fillId="0" borderId="0" xfId="0" applyAlignment="1">
      <alignment horizontal="left" vertical="top" wrapText="1"/>
    </xf>
    <xf numFmtId="166" fontId="8" fillId="0" borderId="0" xfId="0" applyNumberFormat="1" applyFont="1" applyFill="1" applyBorder="1" applyAlignment="1"/>
    <xf numFmtId="0" fontId="0" fillId="0" borderId="0" xfId="0" applyFont="1" applyAlignment="1"/>
    <xf numFmtId="0" fontId="12" fillId="0" borderId="0" xfId="0" applyFont="1" applyAlignment="1">
      <alignment horizontal="left"/>
    </xf>
    <xf numFmtId="0" fontId="13" fillId="0" borderId="0" xfId="0" applyFont="1" applyBorder="1" applyAlignment="1">
      <alignment horizontal="right"/>
    </xf>
    <xf numFmtId="0" fontId="0" fillId="0" borderId="0" xfId="0" applyBorder="1" applyAlignment="1">
      <alignment horizontal="left"/>
    </xf>
    <xf numFmtId="49" fontId="23" fillId="0" borderId="0" xfId="0" applyNumberFormat="1" applyFont="1" applyBorder="1" applyAlignment="1"/>
    <xf numFmtId="0" fontId="23" fillId="0" borderId="0" xfId="0" applyFont="1" applyBorder="1" applyAlignment="1"/>
    <xf numFmtId="0" fontId="26" fillId="0" borderId="0" xfId="0" applyFont="1" applyBorder="1" applyAlignment="1">
      <alignment vertical="top" wrapText="1"/>
    </xf>
    <xf numFmtId="49" fontId="8" fillId="0" borderId="0" xfId="0" applyNumberFormat="1" applyFont="1" applyBorder="1" applyAlignment="1"/>
    <xf numFmtId="0" fontId="8" fillId="0" borderId="0" xfId="0" applyFont="1" applyAlignment="1"/>
    <xf numFmtId="0" fontId="24" fillId="0" borderId="0" xfId="0" applyFont="1" applyBorder="1" applyAlignment="1">
      <alignment vertical="center" wrapText="1"/>
    </xf>
    <xf numFmtId="0" fontId="7" fillId="7" borderId="10" xfId="0" applyFont="1" applyFill="1" applyBorder="1" applyAlignment="1">
      <alignment horizontal="center" vertical="center"/>
    </xf>
    <xf numFmtId="0" fontId="7" fillId="7" borderId="27" xfId="0" applyFont="1" applyFill="1" applyBorder="1" applyAlignment="1">
      <alignment horizontal="center" vertical="center"/>
    </xf>
    <xf numFmtId="0" fontId="21" fillId="6" borderId="18" xfId="0" applyFont="1" applyFill="1" applyBorder="1" applyAlignment="1" applyProtection="1">
      <alignment horizontal="center" vertical="center"/>
      <protection locked="0" hidden="1"/>
    </xf>
    <xf numFmtId="0" fontId="21" fillId="6" borderId="19" xfId="0" applyFont="1" applyFill="1" applyBorder="1" applyAlignment="1" applyProtection="1">
      <alignment horizontal="center" vertical="center"/>
      <protection locked="0" hidden="1"/>
    </xf>
    <xf numFmtId="2" fontId="7" fillId="6" borderId="18" xfId="0" applyNumberFormat="1" applyFont="1" applyFill="1" applyBorder="1" applyAlignment="1" applyProtection="1">
      <alignment horizontal="center" vertical="center"/>
      <protection locked="0" hidden="1"/>
    </xf>
    <xf numFmtId="2" fontId="7" fillId="6" borderId="19" xfId="0" applyNumberFormat="1" applyFont="1" applyFill="1" applyBorder="1" applyAlignment="1" applyProtection="1">
      <alignment horizontal="center" vertical="center"/>
      <protection locked="0" hidden="1"/>
    </xf>
    <xf numFmtId="14" fontId="21" fillId="6" borderId="1" xfId="0" applyNumberFormat="1" applyFont="1" applyFill="1" applyBorder="1" applyAlignment="1" applyProtection="1">
      <alignment horizontal="center" vertical="center"/>
      <protection locked="0" hidden="1"/>
    </xf>
    <xf numFmtId="14" fontId="21" fillId="6" borderId="18" xfId="0" applyNumberFormat="1" applyFont="1" applyFill="1" applyBorder="1" applyAlignment="1" applyProtection="1">
      <alignment horizontal="center" vertical="center"/>
      <protection locked="0" hidden="1"/>
    </xf>
    <xf numFmtId="14" fontId="21" fillId="6" borderId="19" xfId="0" applyNumberFormat="1" applyFont="1" applyFill="1" applyBorder="1" applyAlignment="1" applyProtection="1">
      <alignment horizontal="center" vertical="center"/>
      <protection locked="0" hidden="1"/>
    </xf>
    <xf numFmtId="0" fontId="0" fillId="7" borderId="2" xfId="0"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vertical="top"/>
    </xf>
  </cellXfs>
  <cellStyles count="4">
    <cellStyle name="Dezimal_Zinsberechnung - Erstattung - 310106" xfId="3" xr:uid="{BC03B66B-1FB1-4EBC-8F5E-F2F67D30AE4A}"/>
    <cellStyle name="Euro" xfId="1" xr:uid="{AFD204E0-B301-4FC4-B088-D98CD4002A0F}"/>
    <cellStyle name="Komma" xfId="2" builtinId="3"/>
    <cellStyle name="Stand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733425</xdr:colOff>
      <xdr:row>1</xdr:row>
      <xdr:rowOff>142875</xdr:rowOff>
    </xdr:from>
    <xdr:to>
      <xdr:col>8</xdr:col>
      <xdr:colOff>724535</xdr:colOff>
      <xdr:row>8</xdr:row>
      <xdr:rowOff>76200</xdr:rowOff>
    </xdr:to>
    <xdr:pic>
      <xdr:nvPicPr>
        <xdr:cNvPr id="3" name="Grafik 2">
          <a:extLst>
            <a:ext uri="{FF2B5EF4-FFF2-40B4-BE49-F238E27FC236}">
              <a16:creationId xmlns:a16="http://schemas.microsoft.com/office/drawing/2014/main" id="{281ECA7C-E0D3-4141-869C-6FBFB6BA6C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304"/>
        <a:stretch/>
      </xdr:blipFill>
      <xdr:spPr bwMode="auto">
        <a:xfrm>
          <a:off x="5305425" y="333375"/>
          <a:ext cx="1515110" cy="12668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8%20Allgemeines\Hilfen\Kopie%20von%20ZN-%20und%20VN-Pr&#252;f%202010-2014+Erl&#246;se%20-IWiN1_15%2003%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1%20Angebote%20zur%20Unterst&#252;tzung%20im%20Alltag%20(neue%20VO%202017)\02%20laufende%20F&#228;lle\Vordrucke_JB_VN\mit_F&#246;rderung\Zinsberechnung2.%20=%205%20%25%20&#252;ber%20Basiszinssat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tsächlich 2010"/>
      <sheetName val="tatsächlich 2011"/>
      <sheetName val="tatsächlich 2012"/>
      <sheetName val="tatsächlich 2013"/>
      <sheetName val="tatsächlich 2014"/>
      <sheetName val="Zuw.fähig 2010"/>
      <sheetName val="Zuw.fähig 2011"/>
      <sheetName val="Zuw.fähig 2012"/>
      <sheetName val="Zuw.fähig 2013"/>
      <sheetName val="Zuw.fähig 2014"/>
      <sheetName val="Eing+Ausdr Teilnehmer"/>
      <sheetName val="Ausdruck 2010"/>
      <sheetName val="Ausdruck 2011"/>
      <sheetName val="Ausdruck 2012"/>
      <sheetName val="Ausdruck 2013"/>
      <sheetName val="Ausdruck 2014"/>
      <sheetName val="Ausdruck VN"/>
      <sheetName val="Ausdruck VN komplett (WI+IW)"/>
      <sheetName val="Belegprüfung"/>
      <sheetName val="Ausdruck VN für Kunde"/>
      <sheetName val="Besserstellungsverbot"/>
      <sheetName val="Datenblatt HaZarD -WI-"/>
      <sheetName val="Datenblatt HaZarD -IW-"/>
      <sheetName val="Nebenberechnung"/>
      <sheetName val="Durchschnittssätze"/>
    </sheetNames>
    <sheetDataSet>
      <sheetData sheetId="0"/>
      <sheetData sheetId="1">
        <row r="50">
          <cell r="J50"/>
        </row>
        <row r="52">
          <cell r="J52"/>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Ist-Vergleich"/>
      <sheetName val="Teilnehmerdaten"/>
      <sheetName val="Inhalt"/>
      <sheetName val="PVM"/>
      <sheetName val="Berechnung"/>
      <sheetName val="Zinsdaten"/>
    </sheetNames>
    <sheetDataSet>
      <sheetData sheetId="0">
        <row r="80">
          <cell r="D80">
            <v>37588</v>
          </cell>
        </row>
        <row r="81">
          <cell r="D81">
            <v>37728</v>
          </cell>
        </row>
        <row r="82">
          <cell r="D82">
            <v>37846</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E5DAC-4AB9-41EF-BC6C-F45D6580A5C6}">
  <sheetPr>
    <pageSetUpPr fitToPage="1"/>
  </sheetPr>
  <dimension ref="A1:I47"/>
  <sheetViews>
    <sheetView tabSelected="1" zoomScale="115" zoomScaleNormal="115" workbookViewId="0">
      <selection activeCell="E33" sqref="E33"/>
    </sheetView>
  </sheetViews>
  <sheetFormatPr baseColWidth="10" defaultColWidth="11.42578125" defaultRowHeight="15" x14ac:dyDescent="0.25"/>
  <cols>
    <col min="1" max="16384" width="11.42578125" style="9"/>
  </cols>
  <sheetData>
    <row r="1" spans="1:4" x14ac:dyDescent="0.25">
      <c r="A1" s="8"/>
      <c r="B1" s="8"/>
      <c r="C1" s="8"/>
    </row>
    <row r="2" spans="1:4" x14ac:dyDescent="0.25">
      <c r="A2" s="8" t="s">
        <v>1</v>
      </c>
      <c r="B2" s="8"/>
      <c r="C2" s="8"/>
    </row>
    <row r="3" spans="1:4" x14ac:dyDescent="0.25">
      <c r="A3" s="49"/>
      <c r="B3" s="50"/>
      <c r="C3" s="50"/>
      <c r="D3" s="51"/>
    </row>
    <row r="4" spans="1:4" x14ac:dyDescent="0.25">
      <c r="A4" s="57" t="s">
        <v>0</v>
      </c>
      <c r="B4" s="8"/>
      <c r="C4" s="8"/>
      <c r="D4" s="53"/>
    </row>
    <row r="5" spans="1:4" x14ac:dyDescent="0.25">
      <c r="A5" s="52" t="s">
        <v>30</v>
      </c>
      <c r="B5" s="8"/>
      <c r="C5" s="8"/>
      <c r="D5" s="53"/>
    </row>
    <row r="6" spans="1:4" x14ac:dyDescent="0.25">
      <c r="A6" s="52" t="s">
        <v>31</v>
      </c>
      <c r="B6" s="8"/>
      <c r="C6" s="8"/>
      <c r="D6" s="53"/>
    </row>
    <row r="7" spans="1:4" x14ac:dyDescent="0.25">
      <c r="A7" s="52" t="s">
        <v>32</v>
      </c>
      <c r="B7" s="8"/>
      <c r="C7" s="8"/>
      <c r="D7" s="53"/>
    </row>
    <row r="8" spans="1:4" x14ac:dyDescent="0.25">
      <c r="A8" s="52"/>
      <c r="B8" s="8"/>
      <c r="C8" s="8"/>
      <c r="D8" s="53"/>
    </row>
    <row r="9" spans="1:4" x14ac:dyDescent="0.25">
      <c r="A9" s="54"/>
      <c r="B9" s="55"/>
      <c r="C9" s="55"/>
      <c r="D9" s="56"/>
    </row>
    <row r="10" spans="1:4" x14ac:dyDescent="0.25">
      <c r="A10" s="8"/>
      <c r="B10" s="8"/>
      <c r="C10" s="8"/>
    </row>
    <row r="11" spans="1:4" x14ac:dyDescent="0.25">
      <c r="A11" s="8" t="s">
        <v>12</v>
      </c>
      <c r="B11" s="8"/>
      <c r="C11" s="8"/>
    </row>
    <row r="12" spans="1:4" x14ac:dyDescent="0.25">
      <c r="A12" s="58"/>
      <c r="B12" s="59"/>
      <c r="C12" s="59"/>
      <c r="D12" s="60"/>
    </row>
    <row r="13" spans="1:4" x14ac:dyDescent="0.25">
      <c r="A13" s="61"/>
      <c r="B13" s="62"/>
      <c r="C13" s="62"/>
      <c r="D13" s="63"/>
    </row>
    <row r="14" spans="1:4" x14ac:dyDescent="0.25">
      <c r="A14" s="61"/>
      <c r="B14" s="62"/>
      <c r="C14" s="62"/>
      <c r="D14" s="63"/>
    </row>
    <row r="15" spans="1:4" x14ac:dyDescent="0.25">
      <c r="A15" s="61"/>
      <c r="B15" s="62"/>
      <c r="C15" s="62"/>
      <c r="D15" s="63"/>
    </row>
    <row r="16" spans="1:4" x14ac:dyDescent="0.25">
      <c r="A16" s="61"/>
      <c r="B16" s="62"/>
      <c r="C16" s="62"/>
      <c r="D16" s="63"/>
    </row>
    <row r="17" spans="1:9" x14ac:dyDescent="0.25">
      <c r="A17" s="61"/>
      <c r="B17" s="62"/>
      <c r="C17" s="62"/>
      <c r="D17" s="63"/>
    </row>
    <row r="18" spans="1:9" x14ac:dyDescent="0.25">
      <c r="A18" s="61"/>
      <c r="B18" s="62"/>
      <c r="C18" s="62"/>
      <c r="D18" s="63"/>
    </row>
    <row r="19" spans="1:9" x14ac:dyDescent="0.25">
      <c r="A19" s="61"/>
      <c r="B19" s="62"/>
      <c r="C19" s="62"/>
      <c r="D19" s="63"/>
    </row>
    <row r="20" spans="1:9" x14ac:dyDescent="0.25">
      <c r="A20" s="64"/>
      <c r="B20" s="65"/>
      <c r="C20" s="65"/>
      <c r="D20" s="66"/>
    </row>
    <row r="21" spans="1:9" x14ac:dyDescent="0.25">
      <c r="A21" s="8"/>
      <c r="B21" s="8"/>
      <c r="C21" s="8"/>
    </row>
    <row r="22" spans="1:9" x14ac:dyDescent="0.25">
      <c r="A22" s="8"/>
      <c r="B22" s="8"/>
      <c r="C22" s="8"/>
    </row>
    <row r="23" spans="1:9" x14ac:dyDescent="0.25">
      <c r="A23" s="8"/>
      <c r="B23" s="8"/>
      <c r="C23" s="8"/>
    </row>
    <row r="24" spans="1:9" ht="15.75" x14ac:dyDescent="0.25">
      <c r="A24" s="17" t="s">
        <v>115</v>
      </c>
      <c r="B24" s="8"/>
      <c r="C24" s="8"/>
    </row>
    <row r="25" spans="1:9" ht="15.75" thickBot="1" x14ac:dyDescent="0.3">
      <c r="A25" s="8"/>
      <c r="B25" s="8"/>
      <c r="C25" s="8"/>
    </row>
    <row r="26" spans="1:9" x14ac:dyDescent="0.25">
      <c r="A26" s="3" t="s">
        <v>116</v>
      </c>
      <c r="B26" s="4"/>
      <c r="C26" s="4"/>
      <c r="D26" s="5"/>
      <c r="E26" s="5"/>
      <c r="F26" s="5"/>
      <c r="G26" s="5"/>
      <c r="H26" s="5"/>
      <c r="I26" s="6"/>
    </row>
    <row r="27" spans="1:9" x14ac:dyDescent="0.25">
      <c r="A27" s="7"/>
      <c r="B27" s="8"/>
      <c r="C27" s="8"/>
      <c r="E27" s="44"/>
      <c r="F27" s="44"/>
      <c r="I27" s="10"/>
    </row>
    <row r="28" spans="1:9" ht="15.75" thickBot="1" x14ac:dyDescent="0.3">
      <c r="A28" s="11"/>
      <c r="B28" s="12" t="s">
        <v>4</v>
      </c>
      <c r="C28" s="13"/>
      <c r="D28" s="14"/>
      <c r="E28" s="309">
        <f>SUM(A_Ausgaben!G5)</f>
        <v>0</v>
      </c>
      <c r="F28" s="310"/>
      <c r="G28" s="14" t="s">
        <v>9</v>
      </c>
      <c r="H28" s="14"/>
      <c r="I28" s="15"/>
    </row>
    <row r="29" spans="1:9" ht="15.75" thickBot="1" x14ac:dyDescent="0.3">
      <c r="A29" s="8"/>
      <c r="B29" s="8"/>
      <c r="C29" s="8"/>
      <c r="E29" s="44"/>
      <c r="F29" s="44"/>
    </row>
    <row r="30" spans="1:9" x14ac:dyDescent="0.25">
      <c r="A30" s="3" t="s">
        <v>117</v>
      </c>
      <c r="B30" s="4"/>
      <c r="C30" s="4"/>
      <c r="D30" s="5"/>
      <c r="E30" s="45"/>
      <c r="F30" s="45"/>
      <c r="G30" s="5"/>
      <c r="H30" s="5"/>
      <c r="I30" s="6"/>
    </row>
    <row r="31" spans="1:9" x14ac:dyDescent="0.25">
      <c r="A31" s="7"/>
      <c r="B31" s="8"/>
      <c r="C31" s="8"/>
      <c r="E31" s="44"/>
      <c r="F31" s="44"/>
      <c r="I31" s="10"/>
    </row>
    <row r="32" spans="1:9" ht="15.75" thickBot="1" x14ac:dyDescent="0.3">
      <c r="A32" s="11"/>
      <c r="B32" s="12" t="s">
        <v>4</v>
      </c>
      <c r="C32" s="13"/>
      <c r="D32" s="14"/>
      <c r="E32" s="309">
        <f>SUM(E_Einnahmen!F5)</f>
        <v>0</v>
      </c>
      <c r="F32" s="311"/>
      <c r="G32" s="14" t="s">
        <v>9</v>
      </c>
      <c r="H32" s="14"/>
      <c r="I32" s="15"/>
    </row>
    <row r="33" spans="1:9" x14ac:dyDescent="0.25">
      <c r="A33" s="8"/>
      <c r="B33" s="8"/>
      <c r="C33" s="8"/>
      <c r="E33" s="44"/>
      <c r="F33" s="44"/>
    </row>
    <row r="34" spans="1:9" x14ac:dyDescent="0.25">
      <c r="A34" s="8"/>
      <c r="B34" s="8"/>
      <c r="C34" s="8" t="s">
        <v>11</v>
      </c>
      <c r="E34" s="305">
        <f>IF(E28&gt;E32,E28-E32,0)</f>
        <v>0</v>
      </c>
      <c r="F34" s="306"/>
      <c r="G34" s="9" t="s">
        <v>9</v>
      </c>
    </row>
    <row r="35" spans="1:9" x14ac:dyDescent="0.25">
      <c r="A35" s="8"/>
      <c r="B35" s="8"/>
      <c r="C35" s="8" t="s">
        <v>10</v>
      </c>
      <c r="E35" s="305">
        <f>IF(E28&lt;E32,E32-E28,0)</f>
        <v>0</v>
      </c>
      <c r="F35" s="306"/>
      <c r="G35" s="9" t="s">
        <v>9</v>
      </c>
    </row>
    <row r="36" spans="1:9" x14ac:dyDescent="0.25">
      <c r="A36" s="8"/>
      <c r="B36" s="8"/>
      <c r="C36" s="8"/>
      <c r="E36" s="47"/>
      <c r="F36" s="48"/>
    </row>
    <row r="37" spans="1:9" x14ac:dyDescent="0.25">
      <c r="A37" s="8"/>
      <c r="B37" s="8"/>
      <c r="C37" s="8"/>
    </row>
    <row r="38" spans="1:9" x14ac:dyDescent="0.25">
      <c r="A38" s="16" t="s">
        <v>29</v>
      </c>
      <c r="B38" s="8"/>
      <c r="C38" s="8"/>
    </row>
    <row r="39" spans="1:9" x14ac:dyDescent="0.25">
      <c r="A39" s="46" t="s">
        <v>23</v>
      </c>
      <c r="B39" s="8"/>
      <c r="C39" s="8"/>
    </row>
    <row r="40" spans="1:9" x14ac:dyDescent="0.25">
      <c r="A40" s="8" t="s">
        <v>24</v>
      </c>
      <c r="B40" s="8"/>
      <c r="C40" s="8"/>
    </row>
    <row r="41" spans="1:9" x14ac:dyDescent="0.25">
      <c r="A41" s="8" t="s">
        <v>25</v>
      </c>
      <c r="B41" s="8"/>
      <c r="C41" s="8"/>
    </row>
    <row r="42" spans="1:9" x14ac:dyDescent="0.25">
      <c r="A42" s="8" t="s">
        <v>26</v>
      </c>
      <c r="B42" s="8"/>
      <c r="C42" s="8"/>
    </row>
    <row r="44" spans="1:9" x14ac:dyDescent="0.25">
      <c r="A44" s="67"/>
      <c r="B44" s="67"/>
      <c r="C44" s="67"/>
      <c r="D44" s="67"/>
      <c r="E44" s="67"/>
      <c r="F44" s="67"/>
      <c r="G44" s="67"/>
      <c r="H44" s="67"/>
      <c r="I44" s="67"/>
    </row>
    <row r="45" spans="1:9" x14ac:dyDescent="0.25">
      <c r="A45" s="67"/>
      <c r="B45" s="67"/>
      <c r="C45" s="67"/>
      <c r="D45" s="67"/>
      <c r="E45" s="67"/>
      <c r="F45" s="67"/>
      <c r="G45" s="67"/>
      <c r="H45" s="67"/>
      <c r="I45" s="67"/>
    </row>
    <row r="46" spans="1:9" ht="15.75" thickBot="1" x14ac:dyDescent="0.3">
      <c r="A46" s="307"/>
      <c r="B46" s="308"/>
      <c r="C46" s="308"/>
      <c r="D46" s="308"/>
      <c r="E46" s="67"/>
      <c r="F46" s="307"/>
      <c r="G46" s="308"/>
      <c r="H46" s="308"/>
      <c r="I46" s="308"/>
    </row>
    <row r="47" spans="1:9" x14ac:dyDescent="0.25">
      <c r="A47" s="9" t="s">
        <v>27</v>
      </c>
      <c r="F47" s="9" t="s">
        <v>28</v>
      </c>
    </row>
  </sheetData>
  <mergeCells count="6">
    <mergeCell ref="E34:F34"/>
    <mergeCell ref="E35:F35"/>
    <mergeCell ref="A46:D46"/>
    <mergeCell ref="F46:I46"/>
    <mergeCell ref="E28:F28"/>
    <mergeCell ref="E32:F32"/>
  </mergeCells>
  <conditionalFormatting sqref="E34:F34">
    <cfRule type="cellIs" dxfId="3" priority="2" operator="greaterThan">
      <formula>0</formula>
    </cfRule>
  </conditionalFormatting>
  <conditionalFormatting sqref="E35:F36">
    <cfRule type="cellIs" dxfId="2" priority="1" operator="greaterThan">
      <formula>0</formula>
    </cfRule>
  </conditionalFormatting>
  <pageMargins left="0.70866141732283472" right="0.70866141732283472" top="0.78740157480314965" bottom="0.78740157480314965"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0CEBB-913B-4A9B-BAD9-B451CEFE489C}">
  <dimension ref="A1:AE161"/>
  <sheetViews>
    <sheetView workbookViewId="0">
      <selection activeCell="C6" sqref="C6"/>
    </sheetView>
  </sheetViews>
  <sheetFormatPr baseColWidth="10" defaultRowHeight="15" x14ac:dyDescent="0.25"/>
  <cols>
    <col min="1" max="1" width="16.85546875" customWidth="1"/>
    <col min="2" max="2" width="17.85546875" customWidth="1"/>
    <col min="3" max="4" width="20.28515625" customWidth="1"/>
    <col min="5" max="5" width="29.7109375" customWidth="1"/>
    <col min="6" max="6" width="27.5703125" customWidth="1"/>
    <col min="7" max="7" width="22.5703125" customWidth="1"/>
  </cols>
  <sheetData>
    <row r="1" spans="1:31" x14ac:dyDescent="0.25">
      <c r="A1" s="312" t="s">
        <v>118</v>
      </c>
      <c r="B1" s="312"/>
      <c r="C1" s="312"/>
      <c r="D1" s="312"/>
      <c r="E1" s="312"/>
      <c r="F1" s="312"/>
      <c r="G1" s="312"/>
      <c r="H1" s="22"/>
      <c r="I1" s="22"/>
      <c r="J1" s="22"/>
      <c r="K1" s="22"/>
      <c r="L1" s="22"/>
      <c r="M1" s="22"/>
      <c r="N1" s="22"/>
      <c r="O1" s="22"/>
      <c r="P1" s="22"/>
      <c r="Q1" s="22"/>
      <c r="R1" s="22"/>
      <c r="S1" s="22"/>
      <c r="T1" s="22"/>
      <c r="U1" s="22"/>
      <c r="V1" s="22"/>
      <c r="W1" s="22"/>
      <c r="X1" s="22"/>
      <c r="Y1" s="22"/>
      <c r="Z1" s="22"/>
      <c r="AA1" s="22"/>
      <c r="AB1" s="22"/>
      <c r="AC1" s="22"/>
      <c r="AD1" s="22"/>
      <c r="AE1" s="22"/>
    </row>
    <row r="2" spans="1:31" x14ac:dyDescent="0.25">
      <c r="A2" s="299" t="s">
        <v>119</v>
      </c>
      <c r="B2" s="313"/>
      <c r="C2" s="314"/>
      <c r="D2" s="302"/>
      <c r="E2" s="299"/>
      <c r="F2" s="299"/>
      <c r="G2" s="299"/>
      <c r="H2" s="22"/>
      <c r="I2" s="22"/>
      <c r="J2" s="22"/>
      <c r="K2" s="22"/>
      <c r="L2" s="22"/>
      <c r="M2" s="22"/>
      <c r="N2" s="22"/>
      <c r="O2" s="22"/>
      <c r="P2" s="22"/>
      <c r="Q2" s="22"/>
      <c r="R2" s="22"/>
      <c r="S2" s="22"/>
      <c r="T2" s="22"/>
      <c r="U2" s="22"/>
      <c r="V2" s="22"/>
      <c r="W2" s="22"/>
      <c r="X2" s="22"/>
      <c r="Y2" s="22"/>
      <c r="Z2" s="22"/>
      <c r="AA2" s="22"/>
      <c r="AB2" s="22"/>
      <c r="AC2" s="22"/>
      <c r="AD2" s="22"/>
      <c r="AE2" s="22"/>
    </row>
    <row r="3" spans="1:31" x14ac:dyDescent="0.25">
      <c r="A3" s="299"/>
      <c r="B3" s="299"/>
      <c r="C3" s="302"/>
      <c r="D3" s="302"/>
      <c r="E3" s="299"/>
      <c r="F3" s="299"/>
      <c r="G3" s="299"/>
      <c r="H3" s="22"/>
      <c r="I3" s="22"/>
      <c r="J3" s="22"/>
      <c r="K3" s="22"/>
      <c r="L3" s="22"/>
      <c r="M3" s="22"/>
      <c r="N3" s="22"/>
      <c r="O3" s="22"/>
      <c r="P3" s="22"/>
      <c r="Q3" s="22"/>
      <c r="R3" s="22"/>
      <c r="S3" s="22"/>
      <c r="T3" s="22"/>
      <c r="U3" s="22"/>
      <c r="V3" s="22"/>
      <c r="W3" s="22"/>
      <c r="X3" s="22"/>
      <c r="Y3" s="22"/>
      <c r="Z3" s="22"/>
      <c r="AA3" s="22"/>
      <c r="AB3" s="22"/>
      <c r="AC3" s="22"/>
      <c r="AD3" s="22"/>
      <c r="AE3" s="22"/>
    </row>
    <row r="4" spans="1:31" ht="17.25" customHeight="1" x14ac:dyDescent="0.25">
      <c r="A4" s="299" t="s">
        <v>120</v>
      </c>
      <c r="B4" s="301"/>
      <c r="C4" s="302"/>
      <c r="D4" s="302"/>
      <c r="E4" s="299"/>
      <c r="F4" s="299"/>
      <c r="G4" s="299"/>
      <c r="H4" s="22"/>
      <c r="I4" s="22"/>
      <c r="J4" s="22"/>
      <c r="K4" s="22"/>
      <c r="L4" s="22"/>
      <c r="M4" s="22"/>
      <c r="N4" s="22"/>
      <c r="O4" s="22"/>
      <c r="P4" s="22"/>
      <c r="Q4" s="22"/>
      <c r="R4" s="22"/>
      <c r="S4" s="22"/>
      <c r="T4" s="22"/>
      <c r="U4" s="22"/>
      <c r="V4" s="22"/>
      <c r="W4" s="22"/>
      <c r="X4" s="22"/>
      <c r="Y4" s="22"/>
      <c r="Z4" s="22"/>
      <c r="AA4" s="22"/>
      <c r="AB4" s="22"/>
      <c r="AC4" s="22"/>
      <c r="AD4" s="22"/>
      <c r="AE4" s="22"/>
    </row>
    <row r="5" spans="1:31" x14ac:dyDescent="0.25">
      <c r="A5" s="23"/>
      <c r="B5" s="24"/>
      <c r="C5" s="25"/>
      <c r="D5" s="25"/>
      <c r="E5" s="24"/>
      <c r="F5" s="26" t="s">
        <v>13</v>
      </c>
      <c r="G5" s="27">
        <f>ROUND(SUM(G7:G509),2)</f>
        <v>0</v>
      </c>
      <c r="H5" s="22"/>
      <c r="I5" s="22"/>
      <c r="J5" s="22"/>
      <c r="K5" s="22"/>
      <c r="L5" s="22"/>
      <c r="M5" s="22"/>
      <c r="N5" s="22"/>
      <c r="O5" s="22"/>
      <c r="P5" s="22"/>
      <c r="Q5" s="22"/>
      <c r="R5" s="22"/>
      <c r="S5" s="22"/>
      <c r="T5" s="22"/>
      <c r="U5" s="22"/>
      <c r="V5" s="22"/>
      <c r="W5" s="22"/>
      <c r="X5" s="22"/>
      <c r="Y5" s="22"/>
      <c r="Z5" s="22"/>
      <c r="AA5" s="22"/>
      <c r="AB5" s="22"/>
      <c r="AC5" s="22"/>
      <c r="AD5" s="22"/>
      <c r="AE5" s="22"/>
    </row>
    <row r="6" spans="1:31" x14ac:dyDescent="0.25">
      <c r="A6" s="20" t="s">
        <v>14</v>
      </c>
      <c r="B6" s="20" t="s">
        <v>15</v>
      </c>
      <c r="C6" s="20" t="s">
        <v>16</v>
      </c>
      <c r="D6" s="20" t="s">
        <v>121</v>
      </c>
      <c r="E6" s="20" t="s">
        <v>1</v>
      </c>
      <c r="F6" s="20" t="s">
        <v>17</v>
      </c>
      <c r="G6" s="21" t="s">
        <v>18</v>
      </c>
      <c r="H6" s="22"/>
      <c r="I6" s="43" t="s">
        <v>123</v>
      </c>
      <c r="J6" s="22"/>
      <c r="K6" s="22"/>
      <c r="L6" s="22"/>
      <c r="M6" s="22"/>
      <c r="N6" s="22"/>
      <c r="O6" s="22"/>
      <c r="P6" s="22"/>
      <c r="Q6" s="22"/>
      <c r="R6" s="22"/>
      <c r="S6" s="22"/>
      <c r="T6" s="22"/>
      <c r="U6" s="22"/>
      <c r="V6" s="22"/>
      <c r="W6" s="22"/>
      <c r="X6" s="22"/>
      <c r="Y6" s="22"/>
      <c r="Z6" s="22"/>
      <c r="AA6" s="22"/>
      <c r="AB6" s="22"/>
      <c r="AC6" s="22"/>
      <c r="AD6" s="22"/>
      <c r="AE6" s="22"/>
    </row>
    <row r="7" spans="1:31" x14ac:dyDescent="0.25">
      <c r="A7" s="68"/>
      <c r="B7" s="69"/>
      <c r="C7" s="70"/>
      <c r="D7" s="70"/>
      <c r="E7" s="69"/>
      <c r="F7" s="69"/>
      <c r="G7" s="71"/>
      <c r="H7" s="22"/>
      <c r="I7" s="43" t="s">
        <v>124</v>
      </c>
      <c r="J7" s="43"/>
      <c r="K7" s="22"/>
      <c r="L7" s="22"/>
      <c r="M7" s="22"/>
      <c r="N7" s="22"/>
      <c r="O7" s="22"/>
      <c r="P7" s="22"/>
      <c r="Q7" s="22"/>
      <c r="R7" s="22"/>
      <c r="S7" s="22"/>
      <c r="T7" s="22"/>
      <c r="U7" s="22"/>
      <c r="V7" s="22"/>
      <c r="W7" s="22"/>
      <c r="X7" s="22"/>
      <c r="Y7" s="22"/>
      <c r="Z7" s="22"/>
      <c r="AA7" s="22"/>
      <c r="AB7" s="22"/>
      <c r="AC7" s="22"/>
      <c r="AD7" s="22"/>
      <c r="AE7" s="22"/>
    </row>
    <row r="8" spans="1:31" x14ac:dyDescent="0.25">
      <c r="A8" s="68"/>
      <c r="B8" s="69"/>
      <c r="C8" s="70"/>
      <c r="D8" s="70"/>
      <c r="E8" s="69"/>
      <c r="F8" s="69"/>
      <c r="G8" s="71"/>
      <c r="H8" s="22"/>
      <c r="I8" s="22"/>
      <c r="J8" s="22"/>
      <c r="K8" s="22"/>
      <c r="L8" s="22"/>
      <c r="M8" s="22"/>
      <c r="N8" s="22"/>
      <c r="O8" s="22"/>
      <c r="P8" s="22"/>
      <c r="Q8" s="22"/>
      <c r="R8" s="22"/>
      <c r="S8" s="22"/>
      <c r="T8" s="22"/>
      <c r="U8" s="22"/>
      <c r="V8" s="22"/>
      <c r="W8" s="22"/>
      <c r="X8" s="22"/>
      <c r="Y8" s="22"/>
      <c r="Z8" s="22"/>
      <c r="AA8" s="22"/>
      <c r="AB8" s="22"/>
      <c r="AC8" s="22"/>
      <c r="AD8" s="22"/>
      <c r="AE8" s="22"/>
    </row>
    <row r="9" spans="1:31" x14ac:dyDescent="0.25">
      <c r="A9" s="68"/>
      <c r="B9" s="69"/>
      <c r="C9" s="70"/>
      <c r="D9" s="70"/>
      <c r="E9" s="69"/>
      <c r="F9" s="69"/>
      <c r="G9" s="71"/>
      <c r="H9" s="22"/>
      <c r="I9" s="22"/>
      <c r="J9" s="22"/>
      <c r="K9" s="22"/>
      <c r="L9" s="22"/>
      <c r="M9" s="22"/>
      <c r="N9" s="22"/>
      <c r="O9" s="22"/>
      <c r="P9" s="22"/>
      <c r="Q9" s="22"/>
      <c r="R9" s="22"/>
      <c r="S9" s="22"/>
      <c r="T9" s="22"/>
      <c r="U9" s="22"/>
      <c r="V9" s="22"/>
      <c r="W9" s="22"/>
      <c r="X9" s="22"/>
      <c r="Y9" s="22"/>
      <c r="Z9" s="22"/>
      <c r="AA9" s="22"/>
      <c r="AB9" s="22"/>
      <c r="AC9" s="22"/>
      <c r="AD9" s="22"/>
      <c r="AE9" s="22"/>
    </row>
    <row r="10" spans="1:31" x14ac:dyDescent="0.25">
      <c r="A10" s="68"/>
      <c r="B10" s="69"/>
      <c r="C10" s="70"/>
      <c r="D10" s="70"/>
      <c r="E10" s="69"/>
      <c r="F10" s="69"/>
      <c r="G10" s="71"/>
      <c r="H10" s="22"/>
      <c r="I10" s="22"/>
      <c r="J10" s="22"/>
      <c r="K10" s="22"/>
      <c r="L10" s="22"/>
      <c r="M10" s="22"/>
      <c r="N10" s="22"/>
      <c r="O10" s="22"/>
      <c r="P10" s="22"/>
      <c r="Q10" s="22"/>
      <c r="R10" s="22"/>
      <c r="S10" s="22"/>
      <c r="T10" s="22"/>
      <c r="U10" s="22"/>
      <c r="V10" s="22"/>
      <c r="W10" s="22"/>
      <c r="X10" s="22"/>
      <c r="Y10" s="22"/>
      <c r="Z10" s="22"/>
      <c r="AA10" s="22"/>
      <c r="AB10" s="22"/>
      <c r="AC10" s="22"/>
      <c r="AD10" s="22"/>
      <c r="AE10" s="22"/>
    </row>
    <row r="11" spans="1:31" x14ac:dyDescent="0.25">
      <c r="A11" s="68"/>
      <c r="B11" s="69"/>
      <c r="C11" s="70"/>
      <c r="D11" s="70"/>
      <c r="E11" s="69"/>
      <c r="F11" s="69"/>
      <c r="G11" s="71"/>
      <c r="H11" s="22"/>
      <c r="I11" s="22"/>
      <c r="J11" s="22"/>
      <c r="K11" s="22"/>
      <c r="L11" s="22"/>
      <c r="M11" s="22"/>
      <c r="N11" s="22"/>
      <c r="O11" s="22"/>
      <c r="P11" s="22"/>
      <c r="Q11" s="22"/>
      <c r="R11" s="22"/>
      <c r="S11" s="22"/>
      <c r="T11" s="22"/>
      <c r="U11" s="22"/>
      <c r="V11" s="22"/>
      <c r="W11" s="22"/>
      <c r="X11" s="22"/>
      <c r="Y11" s="22"/>
      <c r="Z11" s="22"/>
      <c r="AA11" s="22"/>
      <c r="AB11" s="22"/>
      <c r="AC11" s="22"/>
      <c r="AD11" s="22"/>
      <c r="AE11" s="22"/>
    </row>
    <row r="12" spans="1:31" x14ac:dyDescent="0.25">
      <c r="A12" s="68"/>
      <c r="B12" s="69"/>
      <c r="C12" s="70"/>
      <c r="D12" s="70"/>
      <c r="E12" s="69"/>
      <c r="F12" s="69"/>
      <c r="G12" s="71"/>
      <c r="H12" s="22"/>
      <c r="I12" s="22"/>
      <c r="J12" s="22"/>
      <c r="K12" s="22"/>
      <c r="L12" s="22"/>
      <c r="M12" s="22"/>
      <c r="N12" s="22"/>
      <c r="O12" s="22"/>
      <c r="P12" s="22"/>
      <c r="Q12" s="22"/>
      <c r="R12" s="22"/>
      <c r="S12" s="22"/>
      <c r="T12" s="22"/>
      <c r="U12" s="22"/>
      <c r="V12" s="22"/>
      <c r="W12" s="22"/>
      <c r="X12" s="22"/>
      <c r="Y12" s="22"/>
      <c r="Z12" s="22"/>
      <c r="AA12" s="22"/>
      <c r="AB12" s="22"/>
      <c r="AC12" s="22"/>
      <c r="AD12" s="22"/>
      <c r="AE12" s="22"/>
    </row>
    <row r="13" spans="1:31" x14ac:dyDescent="0.25">
      <c r="A13" s="68"/>
      <c r="B13" s="69"/>
      <c r="C13" s="70"/>
      <c r="D13" s="70"/>
      <c r="E13" s="69"/>
      <c r="F13" s="69"/>
      <c r="G13" s="71"/>
      <c r="H13" s="22"/>
      <c r="I13" s="22"/>
      <c r="J13" s="22"/>
      <c r="K13" s="22"/>
      <c r="L13" s="22"/>
      <c r="M13" s="22"/>
      <c r="N13" s="22"/>
      <c r="O13" s="22"/>
      <c r="P13" s="22"/>
      <c r="Q13" s="22"/>
      <c r="R13" s="22"/>
      <c r="S13" s="22"/>
      <c r="T13" s="22"/>
      <c r="U13" s="22"/>
      <c r="V13" s="22"/>
      <c r="W13" s="22"/>
      <c r="X13" s="22"/>
      <c r="Y13" s="22"/>
      <c r="Z13" s="22"/>
      <c r="AA13" s="22"/>
      <c r="AB13" s="22"/>
      <c r="AC13" s="22"/>
      <c r="AD13" s="22"/>
      <c r="AE13" s="22"/>
    </row>
    <row r="14" spans="1:31" x14ac:dyDescent="0.25">
      <c r="A14" s="68"/>
      <c r="B14" s="69"/>
      <c r="C14" s="70"/>
      <c r="D14" s="70"/>
      <c r="E14" s="69"/>
      <c r="F14" s="69"/>
      <c r="G14" s="71"/>
      <c r="H14" s="22"/>
      <c r="I14" s="22"/>
      <c r="J14" s="22"/>
      <c r="K14" s="22"/>
      <c r="L14" s="22"/>
      <c r="M14" s="22"/>
      <c r="N14" s="22"/>
      <c r="O14" s="22"/>
      <c r="P14" s="22"/>
      <c r="Q14" s="22"/>
      <c r="R14" s="22"/>
      <c r="S14" s="22"/>
      <c r="T14" s="22"/>
      <c r="U14" s="22"/>
      <c r="V14" s="22"/>
      <c r="W14" s="22"/>
      <c r="X14" s="22"/>
      <c r="Y14" s="22"/>
      <c r="Z14" s="22"/>
      <c r="AA14" s="22"/>
      <c r="AB14" s="22"/>
      <c r="AC14" s="22"/>
      <c r="AD14" s="22"/>
      <c r="AE14" s="22"/>
    </row>
    <row r="15" spans="1:31" x14ac:dyDescent="0.25">
      <c r="A15" s="68"/>
      <c r="B15" s="69"/>
      <c r="C15" s="70"/>
      <c r="D15" s="70"/>
      <c r="E15" s="69"/>
      <c r="F15" s="69"/>
      <c r="G15" s="71"/>
      <c r="H15" s="22"/>
      <c r="I15" s="22"/>
      <c r="J15" s="22"/>
      <c r="K15" s="22"/>
      <c r="L15" s="22"/>
      <c r="M15" s="22"/>
      <c r="N15" s="22"/>
      <c r="O15" s="22"/>
      <c r="P15" s="22"/>
      <c r="Q15" s="22"/>
      <c r="R15" s="22"/>
      <c r="S15" s="22"/>
      <c r="T15" s="22"/>
      <c r="U15" s="22"/>
      <c r="V15" s="22"/>
      <c r="W15" s="22"/>
      <c r="X15" s="22"/>
      <c r="Y15" s="22"/>
      <c r="Z15" s="22"/>
      <c r="AA15" s="22"/>
      <c r="AB15" s="22"/>
      <c r="AC15" s="22"/>
      <c r="AD15" s="22"/>
      <c r="AE15" s="22"/>
    </row>
    <row r="16" spans="1:31" x14ac:dyDescent="0.25">
      <c r="A16" s="68"/>
      <c r="B16" s="69"/>
      <c r="C16" s="70"/>
      <c r="D16" s="70"/>
      <c r="E16" s="69"/>
      <c r="F16" s="69"/>
      <c r="G16" s="71"/>
      <c r="H16" s="22"/>
      <c r="I16" s="22"/>
      <c r="J16" s="22"/>
      <c r="K16" s="22"/>
      <c r="L16" s="22"/>
      <c r="M16" s="22"/>
      <c r="N16" s="22"/>
      <c r="O16" s="22"/>
      <c r="P16" s="22"/>
      <c r="Q16" s="22"/>
      <c r="R16" s="22"/>
      <c r="S16" s="22"/>
      <c r="T16" s="22"/>
      <c r="U16" s="22"/>
      <c r="V16" s="22"/>
      <c r="W16" s="22"/>
      <c r="X16" s="22"/>
      <c r="Y16" s="22"/>
      <c r="Z16" s="22"/>
      <c r="AA16" s="22"/>
      <c r="AB16" s="22"/>
      <c r="AC16" s="22"/>
      <c r="AD16" s="22"/>
      <c r="AE16" s="22"/>
    </row>
    <row r="17" spans="1:31" x14ac:dyDescent="0.25">
      <c r="A17" s="68"/>
      <c r="B17" s="69"/>
      <c r="C17" s="70"/>
      <c r="D17" s="70"/>
      <c r="E17" s="69"/>
      <c r="F17" s="69"/>
      <c r="G17" s="71"/>
      <c r="H17" s="22"/>
      <c r="I17" s="22"/>
      <c r="J17" s="22"/>
      <c r="K17" s="22"/>
      <c r="L17" s="22"/>
      <c r="M17" s="22"/>
      <c r="N17" s="22"/>
      <c r="O17" s="22"/>
      <c r="P17" s="22"/>
      <c r="Q17" s="22"/>
      <c r="R17" s="22"/>
      <c r="S17" s="22"/>
      <c r="T17" s="22"/>
      <c r="U17" s="22"/>
      <c r="V17" s="22"/>
      <c r="W17" s="22"/>
      <c r="X17" s="22"/>
      <c r="Y17" s="22"/>
      <c r="Z17" s="22"/>
      <c r="AA17" s="22"/>
      <c r="AB17" s="22"/>
      <c r="AC17" s="22"/>
      <c r="AD17" s="22"/>
      <c r="AE17" s="22"/>
    </row>
    <row r="18" spans="1:31" x14ac:dyDescent="0.25">
      <c r="A18" s="68"/>
      <c r="B18" s="69"/>
      <c r="C18" s="70"/>
      <c r="D18" s="70"/>
      <c r="E18" s="69"/>
      <c r="F18" s="69"/>
      <c r="G18" s="71"/>
      <c r="H18" s="22"/>
      <c r="I18" s="22"/>
      <c r="J18" s="22"/>
      <c r="K18" s="22"/>
      <c r="L18" s="22"/>
      <c r="M18" s="22"/>
      <c r="N18" s="22"/>
      <c r="O18" s="22"/>
      <c r="P18" s="22"/>
      <c r="Q18" s="22"/>
      <c r="R18" s="22"/>
      <c r="S18" s="22"/>
      <c r="T18" s="22"/>
      <c r="U18" s="22"/>
      <c r="V18" s="22"/>
      <c r="W18" s="22"/>
      <c r="X18" s="22"/>
      <c r="Y18" s="22"/>
      <c r="Z18" s="22"/>
      <c r="AA18" s="22"/>
      <c r="AB18" s="22"/>
      <c r="AC18" s="22"/>
      <c r="AD18" s="22"/>
      <c r="AE18" s="22"/>
    </row>
    <row r="19" spans="1:31" x14ac:dyDescent="0.25">
      <c r="A19" s="68"/>
      <c r="B19" s="69"/>
      <c r="C19" s="70"/>
      <c r="D19" s="70"/>
      <c r="E19" s="69"/>
      <c r="F19" s="69"/>
      <c r="G19" s="71"/>
      <c r="H19" s="22"/>
      <c r="I19" s="22"/>
      <c r="J19" s="22"/>
      <c r="K19" s="22"/>
      <c r="L19" s="22"/>
      <c r="M19" s="22"/>
      <c r="N19" s="22"/>
      <c r="O19" s="22"/>
      <c r="P19" s="22"/>
      <c r="Q19" s="22"/>
      <c r="R19" s="22"/>
      <c r="S19" s="22"/>
      <c r="T19" s="22"/>
      <c r="U19" s="22"/>
      <c r="V19" s="22"/>
      <c r="W19" s="22"/>
      <c r="X19" s="22"/>
      <c r="Y19" s="22"/>
      <c r="Z19" s="22"/>
      <c r="AA19" s="22"/>
      <c r="AB19" s="22"/>
      <c r="AC19" s="22"/>
      <c r="AD19" s="22"/>
      <c r="AE19" s="22"/>
    </row>
    <row r="20" spans="1:31" x14ac:dyDescent="0.25">
      <c r="A20" s="68"/>
      <c r="B20" s="69"/>
      <c r="C20" s="70"/>
      <c r="D20" s="70"/>
      <c r="E20" s="69"/>
      <c r="F20" s="69"/>
      <c r="G20" s="71"/>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1:31" x14ac:dyDescent="0.25">
      <c r="A21" s="68"/>
      <c r="B21" s="69"/>
      <c r="C21" s="70"/>
      <c r="D21" s="70"/>
      <c r="E21" s="69"/>
      <c r="F21" s="69"/>
      <c r="G21" s="71"/>
      <c r="H21" s="22"/>
      <c r="I21" s="22"/>
      <c r="J21" s="22"/>
      <c r="K21" s="22"/>
      <c r="L21" s="22"/>
      <c r="M21" s="22"/>
      <c r="N21" s="22"/>
      <c r="O21" s="22"/>
      <c r="P21" s="22"/>
      <c r="Q21" s="22"/>
      <c r="R21" s="22"/>
      <c r="S21" s="22"/>
      <c r="T21" s="22"/>
      <c r="U21" s="22"/>
      <c r="V21" s="22"/>
      <c r="W21" s="22"/>
      <c r="X21" s="22"/>
      <c r="Y21" s="22"/>
      <c r="Z21" s="22"/>
      <c r="AA21" s="22"/>
      <c r="AB21" s="22"/>
      <c r="AC21" s="22"/>
      <c r="AD21" s="22"/>
      <c r="AE21" s="22"/>
    </row>
    <row r="22" spans="1:31" x14ac:dyDescent="0.25">
      <c r="A22" s="68"/>
      <c r="B22" s="69"/>
      <c r="C22" s="70"/>
      <c r="D22" s="70"/>
      <c r="E22" s="69"/>
      <c r="F22" s="69"/>
      <c r="G22" s="71"/>
      <c r="H22" s="22"/>
      <c r="I22" s="22"/>
      <c r="J22" s="22"/>
      <c r="K22" s="22"/>
      <c r="L22" s="22"/>
      <c r="M22" s="22"/>
      <c r="N22" s="22"/>
      <c r="O22" s="22"/>
      <c r="P22" s="22"/>
      <c r="Q22" s="22"/>
      <c r="R22" s="22"/>
      <c r="S22" s="22"/>
      <c r="T22" s="22"/>
      <c r="U22" s="22"/>
      <c r="V22" s="22"/>
      <c r="W22" s="22"/>
      <c r="X22" s="22"/>
      <c r="Y22" s="22"/>
      <c r="Z22" s="22"/>
      <c r="AA22" s="22"/>
      <c r="AB22" s="22"/>
      <c r="AC22" s="22"/>
      <c r="AD22" s="22"/>
      <c r="AE22" s="22"/>
    </row>
    <row r="23" spans="1:31" x14ac:dyDescent="0.25">
      <c r="A23" s="68"/>
      <c r="B23" s="69"/>
      <c r="C23" s="70"/>
      <c r="D23" s="70"/>
      <c r="E23" s="69"/>
      <c r="F23" s="69"/>
      <c r="G23" s="71"/>
      <c r="H23" s="22"/>
      <c r="I23" s="22"/>
      <c r="J23" s="22"/>
      <c r="K23" s="22"/>
      <c r="L23" s="22"/>
      <c r="M23" s="22"/>
      <c r="N23" s="22"/>
      <c r="O23" s="22"/>
      <c r="P23" s="22"/>
      <c r="Q23" s="22"/>
      <c r="R23" s="22"/>
      <c r="S23" s="22"/>
      <c r="T23" s="22"/>
      <c r="U23" s="22"/>
      <c r="V23" s="22"/>
      <c r="W23" s="22"/>
      <c r="X23" s="22"/>
      <c r="Y23" s="22"/>
      <c r="Z23" s="22"/>
      <c r="AA23" s="22"/>
      <c r="AB23" s="22"/>
      <c r="AC23" s="22"/>
      <c r="AD23" s="22"/>
      <c r="AE23" s="22"/>
    </row>
    <row r="24" spans="1:31" x14ac:dyDescent="0.25">
      <c r="A24" s="68"/>
      <c r="B24" s="69"/>
      <c r="C24" s="70"/>
      <c r="D24" s="70"/>
      <c r="E24" s="69"/>
      <c r="F24" s="69"/>
      <c r="G24" s="71"/>
      <c r="H24" s="22"/>
      <c r="I24" s="22"/>
      <c r="J24" s="22"/>
      <c r="K24" s="22"/>
      <c r="L24" s="22"/>
      <c r="M24" s="22"/>
      <c r="N24" s="22"/>
      <c r="O24" s="22"/>
      <c r="P24" s="22"/>
      <c r="Q24" s="22"/>
      <c r="R24" s="22"/>
      <c r="S24" s="22"/>
      <c r="T24" s="22"/>
      <c r="U24" s="22"/>
      <c r="V24" s="22"/>
      <c r="W24" s="22"/>
      <c r="X24" s="22"/>
      <c r="Y24" s="22"/>
      <c r="Z24" s="22"/>
      <c r="AA24" s="22"/>
      <c r="AB24" s="22"/>
      <c r="AC24" s="22"/>
      <c r="AD24" s="22"/>
      <c r="AE24" s="22"/>
    </row>
    <row r="25" spans="1:31" x14ac:dyDescent="0.25">
      <c r="A25" s="68"/>
      <c r="B25" s="69"/>
      <c r="C25" s="70"/>
      <c r="D25" s="70"/>
      <c r="E25" s="69"/>
      <c r="F25" s="69"/>
      <c r="G25" s="71"/>
      <c r="H25" s="22"/>
      <c r="I25" s="22"/>
      <c r="J25" s="22"/>
      <c r="K25" s="22"/>
      <c r="L25" s="22"/>
      <c r="M25" s="22"/>
      <c r="N25" s="22"/>
      <c r="O25" s="22"/>
      <c r="P25" s="22"/>
      <c r="Q25" s="22"/>
      <c r="R25" s="22"/>
      <c r="S25" s="22"/>
      <c r="T25" s="22"/>
      <c r="U25" s="22"/>
      <c r="V25" s="22"/>
      <c r="W25" s="22"/>
      <c r="X25" s="22"/>
      <c r="Y25" s="22"/>
      <c r="Z25" s="22"/>
      <c r="AA25" s="22"/>
      <c r="AB25" s="22"/>
      <c r="AC25" s="22"/>
      <c r="AD25" s="22"/>
      <c r="AE25" s="22"/>
    </row>
    <row r="26" spans="1:31" x14ac:dyDescent="0.25">
      <c r="A26" s="68"/>
      <c r="B26" s="69"/>
      <c r="C26" s="70"/>
      <c r="D26" s="70"/>
      <c r="E26" s="69"/>
      <c r="F26" s="69"/>
      <c r="G26" s="71"/>
      <c r="H26" s="22"/>
      <c r="I26" s="22"/>
      <c r="J26" s="22"/>
      <c r="K26" s="22"/>
      <c r="L26" s="22"/>
      <c r="M26" s="22"/>
      <c r="N26" s="22"/>
      <c r="O26" s="22"/>
      <c r="P26" s="22"/>
      <c r="Q26" s="22"/>
      <c r="R26" s="22"/>
      <c r="S26" s="22"/>
      <c r="T26" s="22"/>
      <c r="U26" s="22"/>
      <c r="V26" s="22"/>
      <c r="W26" s="22"/>
      <c r="X26" s="22"/>
      <c r="Y26" s="22"/>
      <c r="Z26" s="22"/>
      <c r="AA26" s="22"/>
      <c r="AB26" s="22"/>
      <c r="AC26" s="22"/>
      <c r="AD26" s="22"/>
      <c r="AE26" s="22"/>
    </row>
    <row r="27" spans="1:31" x14ac:dyDescent="0.25">
      <c r="A27" s="68"/>
      <c r="B27" s="69"/>
      <c r="C27" s="70"/>
      <c r="D27" s="70"/>
      <c r="E27" s="69"/>
      <c r="F27" s="69"/>
      <c r="G27" s="71"/>
      <c r="H27" s="22"/>
      <c r="I27" s="22"/>
      <c r="J27" s="22"/>
      <c r="K27" s="22"/>
      <c r="L27" s="22"/>
      <c r="M27" s="22"/>
      <c r="N27" s="22"/>
      <c r="O27" s="22"/>
      <c r="P27" s="22"/>
      <c r="Q27" s="22"/>
      <c r="R27" s="22"/>
      <c r="S27" s="22"/>
      <c r="T27" s="22"/>
      <c r="U27" s="22"/>
      <c r="V27" s="22"/>
      <c r="W27" s="22"/>
      <c r="X27" s="22"/>
      <c r="Y27" s="22"/>
      <c r="Z27" s="22"/>
      <c r="AA27" s="22"/>
      <c r="AB27" s="22"/>
      <c r="AC27" s="22"/>
      <c r="AD27" s="22"/>
      <c r="AE27" s="22"/>
    </row>
    <row r="28" spans="1:31" x14ac:dyDescent="0.25">
      <c r="A28" s="72"/>
      <c r="B28" s="73"/>
      <c r="C28" s="74"/>
      <c r="D28" s="74"/>
      <c r="E28" s="73"/>
      <c r="F28" s="73"/>
      <c r="G28" s="75"/>
      <c r="H28" s="22"/>
      <c r="I28" s="22"/>
      <c r="J28" s="22"/>
      <c r="K28" s="22"/>
      <c r="L28" s="22"/>
      <c r="M28" s="22"/>
      <c r="N28" s="22"/>
      <c r="O28" s="22"/>
      <c r="P28" s="22"/>
      <c r="Q28" s="22"/>
      <c r="R28" s="22"/>
      <c r="S28" s="22"/>
      <c r="T28" s="22"/>
      <c r="U28" s="22"/>
      <c r="V28" s="22"/>
      <c r="W28" s="22"/>
      <c r="X28" s="22"/>
      <c r="Y28" s="22"/>
      <c r="Z28" s="22"/>
      <c r="AA28" s="22"/>
      <c r="AB28" s="22"/>
      <c r="AC28" s="22"/>
      <c r="AD28" s="22"/>
      <c r="AE28" s="22"/>
    </row>
    <row r="29" spans="1:31" x14ac:dyDescent="0.25">
      <c r="A29" s="68"/>
      <c r="B29" s="69"/>
      <c r="C29" s="70"/>
      <c r="D29" s="70"/>
      <c r="E29" s="69"/>
      <c r="F29" s="69"/>
      <c r="G29" s="71"/>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31" x14ac:dyDescent="0.25">
      <c r="A30" s="68"/>
      <c r="B30" s="69"/>
      <c r="C30" s="70"/>
      <c r="D30" s="70"/>
      <c r="E30" s="69"/>
      <c r="F30" s="69"/>
      <c r="G30" s="71"/>
      <c r="H30" s="22"/>
      <c r="I30" s="22"/>
      <c r="J30" s="22"/>
      <c r="K30" s="22"/>
      <c r="L30" s="22"/>
      <c r="M30" s="22"/>
      <c r="N30" s="22"/>
      <c r="O30" s="22"/>
      <c r="P30" s="22"/>
      <c r="Q30" s="22"/>
      <c r="R30" s="22"/>
      <c r="S30" s="22"/>
      <c r="T30" s="22"/>
      <c r="U30" s="22"/>
      <c r="V30" s="22"/>
      <c r="W30" s="22"/>
      <c r="X30" s="22"/>
      <c r="Y30" s="22"/>
      <c r="Z30" s="22"/>
      <c r="AA30" s="22"/>
      <c r="AB30" s="22"/>
      <c r="AC30" s="22"/>
      <c r="AD30" s="22"/>
      <c r="AE30" s="22"/>
    </row>
    <row r="31" spans="1:31" x14ac:dyDescent="0.25">
      <c r="A31" s="68"/>
      <c r="B31" s="69"/>
      <c r="C31" s="70"/>
      <c r="D31" s="70"/>
      <c r="E31" s="69"/>
      <c r="F31" s="69"/>
      <c r="G31" s="71"/>
      <c r="H31" s="22"/>
      <c r="I31" s="22"/>
      <c r="J31" s="22"/>
      <c r="K31" s="22"/>
      <c r="L31" s="22"/>
      <c r="M31" s="22"/>
      <c r="N31" s="22"/>
      <c r="O31" s="22"/>
      <c r="P31" s="22"/>
      <c r="Q31" s="22"/>
      <c r="R31" s="22"/>
      <c r="S31" s="22"/>
      <c r="T31" s="22"/>
      <c r="U31" s="22"/>
      <c r="V31" s="22"/>
      <c r="W31" s="22"/>
      <c r="X31" s="22"/>
      <c r="Y31" s="22"/>
      <c r="Z31" s="22"/>
      <c r="AA31" s="22"/>
      <c r="AB31" s="22"/>
      <c r="AC31" s="22"/>
      <c r="AD31" s="22"/>
      <c r="AE31" s="22"/>
    </row>
    <row r="32" spans="1:31" x14ac:dyDescent="0.25">
      <c r="A32" s="68"/>
      <c r="B32" s="69"/>
      <c r="C32" s="70"/>
      <c r="D32" s="70"/>
      <c r="E32" s="69"/>
      <c r="F32" s="69"/>
      <c r="G32" s="71"/>
      <c r="H32" s="22"/>
      <c r="I32" s="22"/>
      <c r="J32" s="22"/>
      <c r="K32" s="22"/>
      <c r="L32" s="22"/>
      <c r="M32" s="22"/>
      <c r="N32" s="22"/>
      <c r="O32" s="22"/>
      <c r="P32" s="22"/>
      <c r="Q32" s="22"/>
      <c r="R32" s="22"/>
      <c r="S32" s="22"/>
      <c r="T32" s="22"/>
      <c r="U32" s="22"/>
      <c r="V32" s="22"/>
      <c r="W32" s="22"/>
      <c r="X32" s="22"/>
      <c r="Y32" s="22"/>
      <c r="Z32" s="22"/>
      <c r="AA32" s="22"/>
      <c r="AB32" s="22"/>
      <c r="AC32" s="22"/>
      <c r="AD32" s="22"/>
      <c r="AE32" s="22"/>
    </row>
    <row r="33" spans="1:31" x14ac:dyDescent="0.25">
      <c r="A33" s="68"/>
      <c r="B33" s="69"/>
      <c r="C33" s="70"/>
      <c r="D33" s="70"/>
      <c r="E33" s="69"/>
      <c r="F33" s="69"/>
      <c r="G33" s="71"/>
      <c r="H33" s="22"/>
      <c r="I33" s="22"/>
      <c r="J33" s="22"/>
      <c r="K33" s="22"/>
      <c r="L33" s="22"/>
      <c r="M33" s="22"/>
      <c r="N33" s="22"/>
      <c r="O33" s="22"/>
      <c r="P33" s="22"/>
      <c r="Q33" s="22"/>
      <c r="R33" s="22"/>
      <c r="S33" s="22"/>
      <c r="T33" s="22"/>
      <c r="U33" s="22"/>
      <c r="V33" s="22"/>
      <c r="W33" s="22"/>
      <c r="X33" s="22"/>
      <c r="Y33" s="22"/>
      <c r="Z33" s="22"/>
      <c r="AA33" s="22"/>
      <c r="AB33" s="22"/>
      <c r="AC33" s="22"/>
      <c r="AD33" s="22"/>
      <c r="AE33" s="22"/>
    </row>
    <row r="34" spans="1:31" x14ac:dyDescent="0.25">
      <c r="A34" s="68"/>
      <c r="B34" s="69"/>
      <c r="C34" s="70"/>
      <c r="D34" s="70"/>
      <c r="E34" s="69"/>
      <c r="F34" s="69"/>
      <c r="G34" s="71"/>
      <c r="H34" s="22"/>
      <c r="I34" s="22"/>
      <c r="J34" s="22"/>
      <c r="K34" s="22"/>
      <c r="L34" s="22"/>
      <c r="M34" s="22"/>
      <c r="N34" s="22"/>
      <c r="O34" s="22"/>
      <c r="P34" s="22"/>
      <c r="Q34" s="22"/>
      <c r="R34" s="22"/>
      <c r="S34" s="22"/>
      <c r="T34" s="22"/>
      <c r="U34" s="22"/>
      <c r="V34" s="22"/>
      <c r="W34" s="22"/>
      <c r="X34" s="22"/>
      <c r="Y34" s="22"/>
      <c r="Z34" s="22"/>
      <c r="AA34" s="22"/>
      <c r="AB34" s="22"/>
      <c r="AC34" s="22"/>
      <c r="AD34" s="22"/>
      <c r="AE34" s="22"/>
    </row>
    <row r="35" spans="1:31" x14ac:dyDescent="0.25">
      <c r="A35" s="68"/>
      <c r="B35" s="69"/>
      <c r="C35" s="70"/>
      <c r="D35" s="70"/>
      <c r="E35" s="69"/>
      <c r="F35" s="69"/>
      <c r="G35" s="71"/>
      <c r="H35" s="22"/>
      <c r="I35" s="22"/>
      <c r="J35" s="22"/>
      <c r="K35" s="22"/>
      <c r="L35" s="22"/>
      <c r="M35" s="22"/>
      <c r="N35" s="22"/>
      <c r="O35" s="22"/>
      <c r="P35" s="22"/>
      <c r="Q35" s="22"/>
      <c r="R35" s="22"/>
      <c r="S35" s="22"/>
      <c r="T35" s="22"/>
      <c r="U35" s="22"/>
      <c r="V35" s="22"/>
      <c r="W35" s="22"/>
      <c r="X35" s="22"/>
      <c r="Y35" s="22"/>
      <c r="Z35" s="22"/>
      <c r="AA35" s="22"/>
      <c r="AB35" s="22"/>
      <c r="AC35" s="22"/>
      <c r="AD35" s="22"/>
      <c r="AE35" s="22"/>
    </row>
    <row r="36" spans="1:31" x14ac:dyDescent="0.25">
      <c r="A36" s="68"/>
      <c r="B36" s="69"/>
      <c r="C36" s="70"/>
      <c r="D36" s="70"/>
      <c r="E36" s="69"/>
      <c r="F36" s="69"/>
      <c r="G36" s="71"/>
      <c r="H36" s="22"/>
      <c r="I36" s="22"/>
      <c r="J36" s="22"/>
      <c r="K36" s="22"/>
      <c r="L36" s="22"/>
      <c r="M36" s="22"/>
      <c r="N36" s="22"/>
      <c r="O36" s="22"/>
      <c r="P36" s="22"/>
      <c r="Q36" s="22"/>
      <c r="R36" s="22"/>
      <c r="S36" s="22"/>
      <c r="T36" s="22"/>
      <c r="U36" s="22"/>
      <c r="V36" s="22"/>
      <c r="W36" s="22"/>
      <c r="X36" s="22"/>
      <c r="Y36" s="22"/>
      <c r="Z36" s="22"/>
      <c r="AA36" s="22"/>
      <c r="AB36" s="22"/>
      <c r="AC36" s="22"/>
      <c r="AD36" s="22"/>
      <c r="AE36" s="22"/>
    </row>
    <row r="37" spans="1:31" x14ac:dyDescent="0.25">
      <c r="A37" s="68"/>
      <c r="B37" s="69"/>
      <c r="C37" s="70"/>
      <c r="D37" s="70"/>
      <c r="E37" s="69"/>
      <c r="F37" s="69"/>
      <c r="G37" s="71"/>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1:31" x14ac:dyDescent="0.25">
      <c r="A38" s="68"/>
      <c r="B38" s="69"/>
      <c r="C38" s="70"/>
      <c r="D38" s="70"/>
      <c r="E38" s="69"/>
      <c r="F38" s="69"/>
      <c r="G38" s="71"/>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1" x14ac:dyDescent="0.25">
      <c r="A39" s="68"/>
      <c r="B39" s="69"/>
      <c r="C39" s="70"/>
      <c r="D39" s="70"/>
      <c r="E39" s="69"/>
      <c r="F39" s="69"/>
      <c r="G39" s="71"/>
      <c r="H39" s="22"/>
      <c r="I39" s="22"/>
      <c r="J39" s="22"/>
      <c r="K39" s="22"/>
      <c r="L39" s="22"/>
      <c r="M39" s="22"/>
      <c r="N39" s="22"/>
      <c r="O39" s="22"/>
      <c r="P39" s="22"/>
      <c r="Q39" s="22"/>
      <c r="R39" s="22"/>
      <c r="S39" s="22"/>
      <c r="T39" s="22"/>
      <c r="U39" s="22"/>
      <c r="V39" s="22"/>
      <c r="W39" s="22"/>
      <c r="X39" s="22"/>
      <c r="Y39" s="22"/>
      <c r="Z39" s="22"/>
      <c r="AA39" s="22"/>
      <c r="AB39" s="22"/>
      <c r="AC39" s="22"/>
      <c r="AD39" s="22"/>
      <c r="AE39" s="22"/>
    </row>
    <row r="40" spans="1:31" x14ac:dyDescent="0.25">
      <c r="A40" s="68"/>
      <c r="B40" s="69"/>
      <c r="C40" s="70"/>
      <c r="D40" s="70"/>
      <c r="E40" s="69"/>
      <c r="F40" s="69"/>
      <c r="G40" s="71"/>
      <c r="H40" s="22"/>
      <c r="I40" s="22"/>
      <c r="J40" s="22"/>
      <c r="K40" s="22"/>
      <c r="L40" s="22"/>
      <c r="M40" s="22"/>
      <c r="N40" s="22"/>
      <c r="O40" s="22"/>
      <c r="P40" s="22"/>
      <c r="Q40" s="22"/>
      <c r="R40" s="22"/>
      <c r="S40" s="22"/>
      <c r="T40" s="22"/>
      <c r="U40" s="22"/>
      <c r="V40" s="22"/>
      <c r="W40" s="22"/>
      <c r="X40" s="22"/>
      <c r="Y40" s="22"/>
      <c r="Z40" s="22"/>
      <c r="AA40" s="22"/>
      <c r="AB40" s="22"/>
      <c r="AC40" s="22"/>
      <c r="AD40" s="22"/>
      <c r="AE40" s="22"/>
    </row>
    <row r="41" spans="1:31" x14ac:dyDescent="0.25">
      <c r="A41" s="68"/>
      <c r="B41" s="69"/>
      <c r="C41" s="70"/>
      <c r="D41" s="70"/>
      <c r="E41" s="69"/>
      <c r="F41" s="69"/>
      <c r="G41" s="71"/>
      <c r="H41" s="22"/>
      <c r="I41" s="22"/>
      <c r="J41" s="22"/>
      <c r="K41" s="22"/>
      <c r="L41" s="22"/>
      <c r="M41" s="22"/>
      <c r="N41" s="22"/>
      <c r="O41" s="22"/>
      <c r="P41" s="22"/>
      <c r="Q41" s="22"/>
      <c r="R41" s="22"/>
      <c r="S41" s="22"/>
      <c r="T41" s="22"/>
      <c r="U41" s="22"/>
      <c r="V41" s="22"/>
      <c r="W41" s="22"/>
      <c r="X41" s="22"/>
      <c r="Y41" s="22"/>
      <c r="Z41" s="22"/>
      <c r="AA41" s="22"/>
      <c r="AB41" s="22"/>
      <c r="AC41" s="22"/>
      <c r="AD41" s="22"/>
      <c r="AE41" s="22"/>
    </row>
    <row r="42" spans="1:31" x14ac:dyDescent="0.25">
      <c r="A42" s="68"/>
      <c r="B42" s="69"/>
      <c r="C42" s="70"/>
      <c r="D42" s="70"/>
      <c r="E42" s="69"/>
      <c r="F42" s="69"/>
      <c r="G42" s="71"/>
      <c r="H42" s="22"/>
      <c r="I42" s="22"/>
      <c r="J42" s="22"/>
      <c r="K42" s="22"/>
      <c r="L42" s="22"/>
      <c r="M42" s="22"/>
      <c r="N42" s="22"/>
      <c r="O42" s="22"/>
      <c r="P42" s="22"/>
      <c r="Q42" s="22"/>
      <c r="R42" s="22"/>
      <c r="S42" s="22"/>
      <c r="T42" s="22"/>
      <c r="U42" s="22"/>
      <c r="V42" s="22"/>
      <c r="W42" s="22"/>
      <c r="X42" s="22"/>
      <c r="Y42" s="22"/>
      <c r="Z42" s="22"/>
      <c r="AA42" s="22"/>
      <c r="AB42" s="22"/>
      <c r="AC42" s="22"/>
      <c r="AD42" s="22"/>
      <c r="AE42" s="22"/>
    </row>
    <row r="43" spans="1:31" x14ac:dyDescent="0.25">
      <c r="A43" s="68"/>
      <c r="B43" s="69"/>
      <c r="C43" s="70"/>
      <c r="D43" s="70"/>
      <c r="E43" s="69"/>
      <c r="F43" s="69"/>
      <c r="G43" s="71"/>
      <c r="H43" s="22"/>
      <c r="I43" s="22"/>
      <c r="J43" s="22"/>
      <c r="K43" s="22"/>
      <c r="L43" s="22"/>
      <c r="M43" s="22"/>
      <c r="N43" s="22"/>
      <c r="O43" s="22"/>
      <c r="P43" s="22"/>
      <c r="Q43" s="22"/>
      <c r="R43" s="22"/>
      <c r="S43" s="22"/>
      <c r="T43" s="22"/>
      <c r="U43" s="22"/>
      <c r="V43" s="22"/>
      <c r="W43" s="22"/>
      <c r="X43" s="22"/>
      <c r="Y43" s="22"/>
      <c r="Z43" s="22"/>
      <c r="AA43" s="22"/>
      <c r="AB43" s="22"/>
      <c r="AC43" s="22"/>
      <c r="AD43" s="22"/>
      <c r="AE43" s="22"/>
    </row>
    <row r="44" spans="1:31" x14ac:dyDescent="0.25">
      <c r="A44" s="76"/>
      <c r="B44" s="76"/>
      <c r="C44" s="76"/>
      <c r="D44" s="76"/>
      <c r="E44" s="76"/>
      <c r="F44" s="76"/>
      <c r="G44" s="76"/>
      <c r="H44" s="22"/>
      <c r="I44" s="22"/>
      <c r="J44" s="22"/>
      <c r="K44" s="22"/>
      <c r="L44" s="22"/>
      <c r="M44" s="22"/>
      <c r="N44" s="22"/>
      <c r="O44" s="22"/>
      <c r="P44" s="22"/>
      <c r="Q44" s="22"/>
      <c r="R44" s="22"/>
      <c r="S44" s="22"/>
      <c r="T44" s="22"/>
      <c r="U44" s="22"/>
      <c r="V44" s="22"/>
      <c r="W44" s="22"/>
      <c r="X44" s="22"/>
      <c r="Y44" s="22"/>
      <c r="Z44" s="22"/>
      <c r="AA44" s="22"/>
      <c r="AB44" s="22"/>
      <c r="AC44" s="22"/>
      <c r="AD44" s="22"/>
      <c r="AE44" s="22"/>
    </row>
    <row r="45" spans="1:31" x14ac:dyDescent="0.25">
      <c r="A45" s="76"/>
      <c r="B45" s="76"/>
      <c r="C45" s="76"/>
      <c r="D45" s="76"/>
      <c r="E45" s="76"/>
      <c r="F45" s="76"/>
      <c r="G45" s="76"/>
      <c r="H45" s="22"/>
      <c r="I45" s="22"/>
      <c r="J45" s="22"/>
      <c r="K45" s="22"/>
      <c r="L45" s="22"/>
      <c r="M45" s="22"/>
      <c r="N45" s="22"/>
      <c r="O45" s="22"/>
      <c r="P45" s="22"/>
      <c r="Q45" s="22"/>
      <c r="R45" s="22"/>
      <c r="S45" s="22"/>
      <c r="T45" s="22"/>
      <c r="U45" s="22"/>
      <c r="V45" s="22"/>
      <c r="W45" s="22"/>
      <c r="X45" s="22"/>
      <c r="Y45" s="22"/>
      <c r="Z45" s="22"/>
      <c r="AA45" s="22"/>
      <c r="AB45" s="22"/>
      <c r="AC45" s="22"/>
      <c r="AD45" s="22"/>
      <c r="AE45" s="22"/>
    </row>
    <row r="46" spans="1:31" x14ac:dyDescent="0.25">
      <c r="A46" s="76"/>
      <c r="B46" s="76"/>
      <c r="C46" s="76"/>
      <c r="D46" s="76"/>
      <c r="E46" s="76"/>
      <c r="F46" s="76"/>
      <c r="G46" s="76"/>
      <c r="H46" s="22"/>
      <c r="I46" s="22"/>
      <c r="J46" s="22"/>
      <c r="K46" s="22"/>
      <c r="L46" s="22"/>
      <c r="M46" s="22"/>
      <c r="N46" s="22"/>
      <c r="O46" s="22"/>
      <c r="P46" s="22"/>
      <c r="Q46" s="22"/>
      <c r="R46" s="22"/>
      <c r="S46" s="22"/>
      <c r="T46" s="22"/>
      <c r="U46" s="22"/>
      <c r="V46" s="22"/>
      <c r="W46" s="22"/>
      <c r="X46" s="22"/>
      <c r="Y46" s="22"/>
      <c r="Z46" s="22"/>
      <c r="AA46" s="22"/>
      <c r="AB46" s="22"/>
      <c r="AC46" s="22"/>
      <c r="AD46" s="22"/>
      <c r="AE46" s="22"/>
    </row>
    <row r="47" spans="1:31" x14ac:dyDescent="0.25">
      <c r="A47" s="76"/>
      <c r="B47" s="76"/>
      <c r="C47" s="76"/>
      <c r="D47" s="76"/>
      <c r="E47" s="76"/>
      <c r="F47" s="76"/>
      <c r="G47" s="76"/>
      <c r="H47" s="22"/>
      <c r="I47" s="22"/>
      <c r="J47" s="22"/>
      <c r="K47" s="22"/>
      <c r="L47" s="22"/>
      <c r="M47" s="22"/>
      <c r="N47" s="22"/>
      <c r="O47" s="22"/>
      <c r="P47" s="22"/>
      <c r="Q47" s="22"/>
      <c r="R47" s="22"/>
      <c r="S47" s="22"/>
      <c r="T47" s="22"/>
      <c r="U47" s="22"/>
      <c r="V47" s="22"/>
      <c r="W47" s="22"/>
      <c r="X47" s="22"/>
      <c r="Y47" s="22"/>
      <c r="Z47" s="22"/>
      <c r="AA47" s="22"/>
      <c r="AB47" s="22"/>
      <c r="AC47" s="22"/>
      <c r="AD47" s="22"/>
      <c r="AE47" s="22"/>
    </row>
    <row r="48" spans="1:31" x14ac:dyDescent="0.25">
      <c r="A48" s="76"/>
      <c r="B48" s="76"/>
      <c r="C48" s="76"/>
      <c r="D48" s="76"/>
      <c r="E48" s="76"/>
      <c r="F48" s="76"/>
      <c r="G48" s="76"/>
      <c r="H48" s="22"/>
      <c r="I48" s="22"/>
      <c r="J48" s="22"/>
      <c r="K48" s="22"/>
      <c r="L48" s="22"/>
      <c r="M48" s="22"/>
      <c r="N48" s="22"/>
      <c r="O48" s="22"/>
      <c r="P48" s="22"/>
      <c r="Q48" s="22"/>
      <c r="R48" s="22"/>
      <c r="S48" s="22"/>
      <c r="T48" s="22"/>
      <c r="U48" s="22"/>
      <c r="V48" s="22"/>
      <c r="W48" s="22"/>
      <c r="X48" s="22"/>
      <c r="Y48" s="22"/>
      <c r="Z48" s="22"/>
      <c r="AA48" s="22"/>
      <c r="AB48" s="22"/>
      <c r="AC48" s="22"/>
      <c r="AD48" s="22"/>
      <c r="AE48" s="22"/>
    </row>
    <row r="49" spans="1:31" x14ac:dyDescent="0.25">
      <c r="A49" s="76"/>
      <c r="B49" s="76"/>
      <c r="C49" s="76"/>
      <c r="D49" s="76"/>
      <c r="E49" s="76"/>
      <c r="F49" s="76"/>
      <c r="G49" s="76"/>
      <c r="H49" s="22"/>
      <c r="I49" s="22"/>
      <c r="J49" s="22"/>
      <c r="K49" s="22"/>
      <c r="L49" s="22"/>
      <c r="M49" s="22"/>
      <c r="N49" s="22"/>
      <c r="O49" s="22"/>
      <c r="P49" s="22"/>
      <c r="Q49" s="22"/>
      <c r="R49" s="22"/>
      <c r="S49" s="22"/>
      <c r="T49" s="22"/>
      <c r="U49" s="22"/>
      <c r="V49" s="22"/>
      <c r="W49" s="22"/>
      <c r="X49" s="22"/>
      <c r="Y49" s="22"/>
      <c r="Z49" s="22"/>
      <c r="AA49" s="22"/>
      <c r="AB49" s="22"/>
      <c r="AC49" s="22"/>
      <c r="AD49" s="22"/>
      <c r="AE49" s="22"/>
    </row>
    <row r="50" spans="1:31" x14ac:dyDescent="0.25">
      <c r="A50" s="76"/>
      <c r="B50" s="76"/>
      <c r="C50" s="76"/>
      <c r="D50" s="76"/>
      <c r="E50" s="76"/>
      <c r="F50" s="76"/>
      <c r="G50" s="76"/>
      <c r="H50" s="22"/>
      <c r="I50" s="22"/>
      <c r="J50" s="22"/>
      <c r="K50" s="22"/>
      <c r="L50" s="22"/>
      <c r="M50" s="22"/>
      <c r="N50" s="22"/>
      <c r="O50" s="22"/>
      <c r="P50" s="22"/>
      <c r="Q50" s="22"/>
      <c r="R50" s="22"/>
      <c r="S50" s="22"/>
      <c r="T50" s="22"/>
      <c r="U50" s="22"/>
      <c r="V50" s="22"/>
      <c r="W50" s="22"/>
      <c r="X50" s="22"/>
      <c r="Y50" s="22"/>
      <c r="Z50" s="22"/>
      <c r="AA50" s="22"/>
      <c r="AB50" s="22"/>
      <c r="AC50" s="22"/>
      <c r="AD50" s="22"/>
      <c r="AE50" s="22"/>
    </row>
    <row r="51" spans="1:31" x14ac:dyDescent="0.25">
      <c r="A51" s="76"/>
      <c r="B51" s="76"/>
      <c r="C51" s="76"/>
      <c r="D51" s="76"/>
      <c r="E51" s="76"/>
      <c r="F51" s="76"/>
      <c r="G51" s="76"/>
      <c r="H51" s="22"/>
      <c r="I51" s="22"/>
      <c r="J51" s="22"/>
      <c r="K51" s="22"/>
      <c r="L51" s="22"/>
      <c r="M51" s="22"/>
      <c r="N51" s="22"/>
      <c r="O51" s="22"/>
      <c r="P51" s="22"/>
      <c r="Q51" s="22"/>
      <c r="R51" s="22"/>
      <c r="S51" s="22"/>
      <c r="T51" s="22"/>
      <c r="U51" s="22"/>
      <c r="V51" s="22"/>
      <c r="W51" s="22"/>
      <c r="X51" s="22"/>
      <c r="Y51" s="22"/>
      <c r="Z51" s="22"/>
      <c r="AA51" s="22"/>
      <c r="AB51" s="22"/>
      <c r="AC51" s="22"/>
      <c r="AD51" s="22"/>
      <c r="AE51" s="22"/>
    </row>
    <row r="52" spans="1:31" x14ac:dyDescent="0.25">
      <c r="A52" s="76"/>
      <c r="B52" s="76"/>
      <c r="C52" s="76"/>
      <c r="D52" s="76"/>
      <c r="E52" s="76"/>
      <c r="F52" s="76"/>
      <c r="G52" s="76"/>
      <c r="H52" s="22"/>
      <c r="I52" s="22"/>
      <c r="J52" s="22"/>
      <c r="K52" s="22"/>
      <c r="L52" s="22"/>
      <c r="M52" s="22"/>
      <c r="N52" s="22"/>
      <c r="O52" s="22"/>
      <c r="P52" s="22"/>
      <c r="Q52" s="22"/>
      <c r="R52" s="22"/>
      <c r="S52" s="22"/>
      <c r="T52" s="22"/>
      <c r="U52" s="22"/>
      <c r="V52" s="22"/>
      <c r="W52" s="22"/>
      <c r="X52" s="22"/>
      <c r="Y52" s="22"/>
      <c r="Z52" s="22"/>
      <c r="AA52" s="22"/>
      <c r="AB52" s="22"/>
      <c r="AC52" s="22"/>
      <c r="AD52" s="22"/>
      <c r="AE52" s="22"/>
    </row>
    <row r="53" spans="1:31" x14ac:dyDescent="0.25">
      <c r="A53" s="76"/>
      <c r="B53" s="76"/>
      <c r="C53" s="76"/>
      <c r="D53" s="76"/>
      <c r="E53" s="76"/>
      <c r="F53" s="76"/>
      <c r="G53" s="76"/>
      <c r="H53" s="22"/>
      <c r="I53" s="22"/>
      <c r="J53" s="22"/>
      <c r="K53" s="22"/>
      <c r="L53" s="22"/>
      <c r="M53" s="22"/>
      <c r="N53" s="22"/>
      <c r="O53" s="22"/>
      <c r="P53" s="22"/>
      <c r="Q53" s="22"/>
      <c r="R53" s="22"/>
      <c r="S53" s="22"/>
      <c r="T53" s="22"/>
      <c r="U53" s="22"/>
      <c r="V53" s="22"/>
      <c r="W53" s="22"/>
      <c r="X53" s="22"/>
      <c r="Y53" s="22"/>
      <c r="Z53" s="22"/>
      <c r="AA53" s="22"/>
      <c r="AB53" s="22"/>
      <c r="AC53" s="22"/>
      <c r="AD53" s="22"/>
      <c r="AE53" s="22"/>
    </row>
    <row r="54" spans="1:31" x14ac:dyDescent="0.25">
      <c r="A54" s="76"/>
      <c r="B54" s="76"/>
      <c r="C54" s="76"/>
      <c r="D54" s="76"/>
      <c r="E54" s="76"/>
      <c r="F54" s="76"/>
      <c r="G54" s="76"/>
      <c r="H54" s="22"/>
      <c r="I54" s="22"/>
      <c r="J54" s="22"/>
      <c r="K54" s="22"/>
      <c r="L54" s="22"/>
      <c r="M54" s="22"/>
      <c r="N54" s="22"/>
      <c r="O54" s="22"/>
      <c r="P54" s="22"/>
      <c r="Q54" s="22"/>
      <c r="R54" s="22"/>
      <c r="S54" s="22"/>
      <c r="T54" s="22"/>
      <c r="U54" s="22"/>
      <c r="V54" s="22"/>
      <c r="W54" s="22"/>
      <c r="X54" s="22"/>
      <c r="Y54" s="22"/>
      <c r="Z54" s="22"/>
      <c r="AA54" s="22"/>
      <c r="AB54" s="22"/>
      <c r="AC54" s="22"/>
      <c r="AD54" s="22"/>
      <c r="AE54" s="22"/>
    </row>
    <row r="55" spans="1:31" x14ac:dyDescent="0.25">
      <c r="A55" s="76"/>
      <c r="B55" s="76"/>
      <c r="C55" s="76"/>
      <c r="D55" s="76"/>
      <c r="E55" s="76"/>
      <c r="F55" s="76"/>
      <c r="G55" s="76"/>
      <c r="H55" s="22"/>
      <c r="I55" s="22"/>
      <c r="J55" s="22"/>
      <c r="K55" s="22"/>
      <c r="L55" s="22"/>
      <c r="M55" s="22"/>
      <c r="N55" s="22"/>
      <c r="O55" s="22"/>
      <c r="P55" s="22"/>
      <c r="Q55" s="22"/>
      <c r="R55" s="22"/>
      <c r="S55" s="22"/>
      <c r="T55" s="22"/>
      <c r="U55" s="22"/>
      <c r="V55" s="22"/>
      <c r="W55" s="22"/>
      <c r="X55" s="22"/>
      <c r="Y55" s="22"/>
      <c r="Z55" s="22"/>
      <c r="AA55" s="22"/>
      <c r="AB55" s="22"/>
      <c r="AC55" s="22"/>
      <c r="AD55" s="22"/>
      <c r="AE55" s="22"/>
    </row>
    <row r="56" spans="1:31" x14ac:dyDescent="0.25">
      <c r="A56" s="76"/>
      <c r="B56" s="76"/>
      <c r="C56" s="76"/>
      <c r="D56" s="76"/>
      <c r="E56" s="76"/>
      <c r="F56" s="76"/>
      <c r="G56" s="76"/>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x14ac:dyDescent="0.25">
      <c r="A57" s="76"/>
      <c r="B57" s="76"/>
      <c r="C57" s="76"/>
      <c r="D57" s="76"/>
      <c r="E57" s="76"/>
      <c r="F57" s="76"/>
      <c r="G57" s="76"/>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1:31" x14ac:dyDescent="0.25">
      <c r="A58" s="76"/>
      <c r="B58" s="76"/>
      <c r="C58" s="76"/>
      <c r="D58" s="76"/>
      <c r="E58" s="76"/>
      <c r="F58" s="76"/>
      <c r="G58" s="76"/>
      <c r="H58" s="22"/>
      <c r="I58" s="22"/>
      <c r="J58" s="22"/>
      <c r="K58" s="22"/>
      <c r="L58" s="22"/>
      <c r="M58" s="22"/>
      <c r="N58" s="22"/>
      <c r="O58" s="22"/>
      <c r="P58" s="22"/>
      <c r="Q58" s="22"/>
      <c r="R58" s="22"/>
      <c r="S58" s="22"/>
      <c r="T58" s="22"/>
      <c r="U58" s="22"/>
      <c r="V58" s="22"/>
      <c r="W58" s="22"/>
      <c r="X58" s="22"/>
      <c r="Y58" s="22"/>
      <c r="Z58" s="22"/>
      <c r="AA58" s="22"/>
      <c r="AB58" s="22"/>
      <c r="AC58" s="22"/>
      <c r="AD58" s="22"/>
      <c r="AE58" s="22"/>
    </row>
    <row r="59" spans="1:31" x14ac:dyDescent="0.25">
      <c r="A59" s="76"/>
      <c r="B59" s="76"/>
      <c r="C59" s="76"/>
      <c r="D59" s="76"/>
      <c r="E59" s="76"/>
      <c r="F59" s="76"/>
      <c r="G59" s="76"/>
      <c r="H59" s="22"/>
      <c r="I59" s="22"/>
      <c r="J59" s="22"/>
      <c r="K59" s="22"/>
      <c r="L59" s="22"/>
      <c r="M59" s="22"/>
      <c r="N59" s="22"/>
      <c r="O59" s="22"/>
      <c r="P59" s="22"/>
      <c r="Q59" s="22"/>
      <c r="R59" s="22"/>
      <c r="S59" s="22"/>
      <c r="T59" s="22"/>
      <c r="U59" s="22"/>
      <c r="V59" s="22"/>
      <c r="W59" s="22"/>
      <c r="X59" s="22"/>
      <c r="Y59" s="22"/>
      <c r="Z59" s="22"/>
      <c r="AA59" s="22"/>
      <c r="AB59" s="22"/>
      <c r="AC59" s="22"/>
      <c r="AD59" s="22"/>
      <c r="AE59" s="22"/>
    </row>
    <row r="60" spans="1:31" x14ac:dyDescent="0.25">
      <c r="A60" s="76"/>
      <c r="B60" s="76"/>
      <c r="C60" s="76"/>
      <c r="D60" s="76"/>
      <c r="E60" s="76"/>
      <c r="F60" s="76"/>
      <c r="G60" s="76"/>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x14ac:dyDescent="0.25">
      <c r="A61" s="76"/>
      <c r="B61" s="76"/>
      <c r="C61" s="76"/>
      <c r="D61" s="76"/>
      <c r="E61" s="76"/>
      <c r="F61" s="76"/>
      <c r="G61" s="76"/>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x14ac:dyDescent="0.25">
      <c r="A62" s="76"/>
      <c r="B62" s="76"/>
      <c r="C62" s="76"/>
      <c r="D62" s="76"/>
      <c r="E62" s="76"/>
      <c r="F62" s="76"/>
      <c r="G62" s="76"/>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1:31" x14ac:dyDescent="0.25">
      <c r="A63" s="76"/>
      <c r="B63" s="76"/>
      <c r="C63" s="76"/>
      <c r="D63" s="76"/>
      <c r="E63" s="76"/>
      <c r="F63" s="76"/>
      <c r="G63" s="76"/>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spans="1:31" x14ac:dyDescent="0.25">
      <c r="A64" s="76"/>
      <c r="B64" s="76"/>
      <c r="C64" s="76"/>
      <c r="D64" s="76"/>
      <c r="E64" s="76"/>
      <c r="F64" s="76"/>
      <c r="G64" s="76"/>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1:31" x14ac:dyDescent="0.25">
      <c r="A65" s="76"/>
      <c r="B65" s="76"/>
      <c r="C65" s="76"/>
      <c r="D65" s="76"/>
      <c r="E65" s="76"/>
      <c r="F65" s="76"/>
      <c r="G65" s="76"/>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x14ac:dyDescent="0.25">
      <c r="A66" s="76"/>
      <c r="B66" s="76"/>
      <c r="C66" s="76"/>
      <c r="D66" s="76"/>
      <c r="E66" s="76"/>
      <c r="F66" s="76"/>
      <c r="G66" s="76"/>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spans="1:31" x14ac:dyDescent="0.25">
      <c r="A67" s="76"/>
      <c r="B67" s="76"/>
      <c r="C67" s="76"/>
      <c r="D67" s="76"/>
      <c r="E67" s="76"/>
      <c r="F67" s="76"/>
      <c r="G67" s="76"/>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x14ac:dyDescent="0.25">
      <c r="A68" s="76"/>
      <c r="B68" s="76"/>
      <c r="C68" s="76"/>
      <c r="D68" s="76"/>
      <c r="E68" s="76"/>
      <c r="F68" s="76"/>
      <c r="G68" s="76"/>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1:31" x14ac:dyDescent="0.25">
      <c r="A69" s="76"/>
      <c r="B69" s="76"/>
      <c r="C69" s="76"/>
      <c r="D69" s="76"/>
      <c r="E69" s="76"/>
      <c r="F69" s="76"/>
      <c r="G69" s="76"/>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1:31" x14ac:dyDescent="0.25">
      <c r="A70" s="76"/>
      <c r="B70" s="76"/>
      <c r="C70" s="76"/>
      <c r="D70" s="76"/>
      <c r="E70" s="76"/>
      <c r="F70" s="76"/>
      <c r="G70" s="76"/>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1:31" x14ac:dyDescent="0.25">
      <c r="A71" s="76"/>
      <c r="B71" s="76"/>
      <c r="C71" s="76"/>
      <c r="D71" s="76"/>
      <c r="E71" s="76"/>
      <c r="F71" s="76"/>
      <c r="G71" s="76"/>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x14ac:dyDescent="0.25">
      <c r="A72" s="76"/>
      <c r="B72" s="76"/>
      <c r="C72" s="76"/>
      <c r="D72" s="76"/>
      <c r="E72" s="76"/>
      <c r="F72" s="76"/>
      <c r="G72" s="76"/>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x14ac:dyDescent="0.25">
      <c r="A73" s="76"/>
      <c r="B73" s="76"/>
      <c r="C73" s="76"/>
      <c r="D73" s="76"/>
      <c r="E73" s="76"/>
      <c r="F73" s="76"/>
      <c r="G73" s="76"/>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x14ac:dyDescent="0.25">
      <c r="A74" s="76"/>
      <c r="B74" s="76"/>
      <c r="C74" s="76"/>
      <c r="D74" s="76"/>
      <c r="E74" s="76"/>
      <c r="F74" s="76"/>
      <c r="G74" s="76"/>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1:31" x14ac:dyDescent="0.25">
      <c r="A75" s="76"/>
      <c r="B75" s="76"/>
      <c r="C75" s="76"/>
      <c r="D75" s="76"/>
      <c r="E75" s="76"/>
      <c r="F75" s="76"/>
      <c r="G75" s="76"/>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x14ac:dyDescent="0.25">
      <c r="A76" s="76"/>
      <c r="B76" s="76"/>
      <c r="C76" s="76"/>
      <c r="D76" s="76"/>
      <c r="E76" s="76"/>
      <c r="F76" s="76"/>
      <c r="G76" s="76"/>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x14ac:dyDescent="0.25">
      <c r="A77" s="76"/>
      <c r="B77" s="76"/>
      <c r="C77" s="76"/>
      <c r="D77" s="76"/>
      <c r="E77" s="76"/>
      <c r="F77" s="76"/>
      <c r="G77" s="76"/>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x14ac:dyDescent="0.25">
      <c r="A78" s="76"/>
      <c r="B78" s="76"/>
      <c r="C78" s="76"/>
      <c r="D78" s="76"/>
      <c r="E78" s="76"/>
      <c r="F78" s="76"/>
      <c r="G78" s="76"/>
      <c r="H78" s="22"/>
      <c r="I78" s="22"/>
      <c r="J78" s="22"/>
      <c r="K78" s="22"/>
      <c r="L78" s="22"/>
      <c r="M78" s="22"/>
      <c r="N78" s="22"/>
      <c r="O78" s="22"/>
      <c r="P78" s="22"/>
      <c r="Q78" s="22"/>
      <c r="R78" s="22"/>
      <c r="S78" s="22"/>
      <c r="T78" s="22"/>
      <c r="U78" s="22"/>
      <c r="V78" s="22"/>
      <c r="W78" s="22"/>
      <c r="X78" s="22"/>
      <c r="Y78" s="22"/>
      <c r="Z78" s="22"/>
      <c r="AA78" s="22"/>
      <c r="AB78" s="22"/>
      <c r="AC78" s="22"/>
      <c r="AD78" s="22"/>
      <c r="AE78" s="22"/>
    </row>
    <row r="79" spans="1:31" x14ac:dyDescent="0.25">
      <c r="A79" s="76"/>
      <c r="B79" s="76"/>
      <c r="C79" s="76"/>
      <c r="D79" s="76"/>
      <c r="E79" s="76"/>
      <c r="F79" s="76"/>
      <c r="G79" s="76"/>
      <c r="H79" s="22"/>
      <c r="I79" s="22"/>
      <c r="J79" s="22"/>
      <c r="K79" s="22"/>
      <c r="L79" s="22"/>
      <c r="M79" s="22"/>
      <c r="N79" s="22"/>
      <c r="O79" s="22"/>
      <c r="P79" s="22"/>
      <c r="Q79" s="22"/>
      <c r="R79" s="22"/>
      <c r="S79" s="22"/>
      <c r="T79" s="22"/>
      <c r="U79" s="22"/>
      <c r="V79" s="22"/>
      <c r="W79" s="22"/>
      <c r="X79" s="22"/>
      <c r="Y79" s="22"/>
      <c r="Z79" s="22"/>
      <c r="AA79" s="22"/>
      <c r="AB79" s="22"/>
      <c r="AC79" s="22"/>
      <c r="AD79" s="22"/>
      <c r="AE79" s="22"/>
    </row>
    <row r="80" spans="1:31" x14ac:dyDescent="0.25">
      <c r="A80" s="76"/>
      <c r="B80" s="76"/>
      <c r="C80" s="76"/>
      <c r="D80" s="76"/>
      <c r="E80" s="76"/>
      <c r="F80" s="76"/>
      <c r="G80" s="76"/>
      <c r="H80" s="22"/>
      <c r="I80" s="22"/>
      <c r="J80" s="22"/>
      <c r="K80" s="22"/>
      <c r="L80" s="22"/>
      <c r="M80" s="22"/>
      <c r="N80" s="22"/>
      <c r="O80" s="22"/>
      <c r="P80" s="22"/>
      <c r="Q80" s="22"/>
      <c r="R80" s="22"/>
      <c r="S80" s="22"/>
      <c r="T80" s="22"/>
      <c r="U80" s="22"/>
      <c r="V80" s="22"/>
      <c r="W80" s="22"/>
      <c r="X80" s="22"/>
      <c r="Y80" s="22"/>
      <c r="Z80" s="22"/>
      <c r="AA80" s="22"/>
      <c r="AB80" s="22"/>
      <c r="AC80" s="22"/>
      <c r="AD80" s="22"/>
      <c r="AE80" s="22"/>
    </row>
    <row r="81" spans="1:31" x14ac:dyDescent="0.25">
      <c r="A81" s="76"/>
      <c r="B81" s="76"/>
      <c r="C81" s="76"/>
      <c r="D81" s="76"/>
      <c r="E81" s="76"/>
      <c r="F81" s="76"/>
      <c r="G81" s="76"/>
      <c r="H81" s="22"/>
      <c r="I81" s="22"/>
      <c r="J81" s="22"/>
      <c r="K81" s="22"/>
      <c r="L81" s="22"/>
      <c r="M81" s="22"/>
      <c r="N81" s="22"/>
      <c r="O81" s="22"/>
      <c r="P81" s="22"/>
      <c r="Q81" s="22"/>
      <c r="R81" s="22"/>
      <c r="S81" s="22"/>
      <c r="T81" s="22"/>
      <c r="U81" s="22"/>
      <c r="V81" s="22"/>
      <c r="W81" s="22"/>
      <c r="X81" s="22"/>
      <c r="Y81" s="22"/>
      <c r="Z81" s="22"/>
      <c r="AA81" s="22"/>
      <c r="AB81" s="22"/>
      <c r="AC81" s="22"/>
      <c r="AD81" s="22"/>
      <c r="AE81" s="22"/>
    </row>
    <row r="82" spans="1:31" x14ac:dyDescent="0.25">
      <c r="A82" s="76"/>
      <c r="B82" s="76"/>
      <c r="C82" s="76"/>
      <c r="D82" s="76"/>
      <c r="E82" s="76"/>
      <c r="F82" s="76"/>
      <c r="G82" s="76"/>
      <c r="H82" s="22"/>
      <c r="I82" s="22"/>
      <c r="J82" s="22"/>
      <c r="K82" s="22"/>
      <c r="L82" s="22"/>
      <c r="M82" s="22"/>
      <c r="N82" s="22"/>
      <c r="O82" s="22"/>
      <c r="P82" s="22"/>
      <c r="Q82" s="22"/>
      <c r="R82" s="22"/>
      <c r="S82" s="22"/>
      <c r="T82" s="22"/>
      <c r="U82" s="22"/>
      <c r="V82" s="22"/>
      <c r="W82" s="22"/>
      <c r="X82" s="22"/>
      <c r="Y82" s="22"/>
      <c r="Z82" s="22"/>
      <c r="AA82" s="22"/>
      <c r="AB82" s="22"/>
      <c r="AC82" s="22"/>
      <c r="AD82" s="22"/>
      <c r="AE82" s="22"/>
    </row>
    <row r="83" spans="1:31" x14ac:dyDescent="0.25">
      <c r="A83" s="76"/>
      <c r="B83" s="76"/>
      <c r="C83" s="76"/>
      <c r="D83" s="76"/>
      <c r="E83" s="76"/>
      <c r="F83" s="76"/>
      <c r="G83" s="76"/>
      <c r="H83" s="22"/>
      <c r="I83" s="22"/>
      <c r="J83" s="22"/>
      <c r="K83" s="22"/>
      <c r="L83" s="22"/>
      <c r="M83" s="22"/>
      <c r="N83" s="22"/>
      <c r="O83" s="22"/>
      <c r="P83" s="22"/>
      <c r="Q83" s="22"/>
      <c r="R83" s="22"/>
      <c r="S83" s="22"/>
      <c r="T83" s="22"/>
      <c r="U83" s="22"/>
      <c r="V83" s="22"/>
      <c r="W83" s="22"/>
      <c r="X83" s="22"/>
      <c r="Y83" s="22"/>
      <c r="Z83" s="22"/>
      <c r="AA83" s="22"/>
      <c r="AB83" s="22"/>
      <c r="AC83" s="22"/>
      <c r="AD83" s="22"/>
      <c r="AE83" s="22"/>
    </row>
    <row r="84" spans="1:31" x14ac:dyDescent="0.25">
      <c r="A84" s="76"/>
      <c r="B84" s="76"/>
      <c r="C84" s="76"/>
      <c r="D84" s="76"/>
      <c r="E84" s="76"/>
      <c r="F84" s="76"/>
      <c r="G84" s="76"/>
      <c r="H84" s="22"/>
      <c r="I84" s="22"/>
      <c r="J84" s="22"/>
      <c r="K84" s="22"/>
      <c r="L84" s="22"/>
      <c r="M84" s="22"/>
      <c r="N84" s="22"/>
      <c r="O84" s="22"/>
      <c r="P84" s="22"/>
      <c r="Q84" s="22"/>
      <c r="R84" s="22"/>
      <c r="S84" s="22"/>
      <c r="T84" s="22"/>
      <c r="U84" s="22"/>
      <c r="V84" s="22"/>
      <c r="W84" s="22"/>
      <c r="X84" s="22"/>
      <c r="Y84" s="22"/>
      <c r="Z84" s="22"/>
      <c r="AA84" s="22"/>
      <c r="AB84" s="22"/>
      <c r="AC84" s="22"/>
      <c r="AD84" s="22"/>
      <c r="AE84" s="22"/>
    </row>
    <row r="85" spans="1:31" x14ac:dyDescent="0.25">
      <c r="A85" s="76"/>
      <c r="B85" s="76"/>
      <c r="C85" s="76"/>
      <c r="D85" s="76"/>
      <c r="E85" s="76"/>
      <c r="F85" s="76"/>
      <c r="G85" s="76"/>
      <c r="H85" s="22"/>
      <c r="I85" s="22"/>
      <c r="J85" s="22"/>
      <c r="K85" s="22"/>
      <c r="L85" s="22"/>
      <c r="M85" s="22"/>
      <c r="N85" s="22"/>
      <c r="O85" s="22"/>
      <c r="P85" s="22"/>
      <c r="Q85" s="22"/>
      <c r="R85" s="22"/>
      <c r="S85" s="22"/>
      <c r="T85" s="22"/>
      <c r="U85" s="22"/>
      <c r="V85" s="22"/>
      <c r="W85" s="22"/>
      <c r="X85" s="22"/>
      <c r="Y85" s="22"/>
      <c r="Z85" s="22"/>
      <c r="AA85" s="22"/>
      <c r="AB85" s="22"/>
      <c r="AC85" s="22"/>
      <c r="AD85" s="22"/>
      <c r="AE85" s="22"/>
    </row>
    <row r="86" spans="1:31" x14ac:dyDescent="0.25">
      <c r="A86" s="76"/>
      <c r="B86" s="76"/>
      <c r="C86" s="76"/>
      <c r="D86" s="76"/>
      <c r="E86" s="76"/>
      <c r="F86" s="76"/>
      <c r="G86" s="76"/>
      <c r="H86" s="22"/>
      <c r="I86" s="22"/>
      <c r="J86" s="22"/>
      <c r="K86" s="22"/>
      <c r="L86" s="22"/>
      <c r="M86" s="22"/>
      <c r="N86" s="22"/>
      <c r="O86" s="22"/>
      <c r="P86" s="22"/>
      <c r="Q86" s="22"/>
      <c r="R86" s="22"/>
      <c r="S86" s="22"/>
      <c r="T86" s="22"/>
      <c r="U86" s="22"/>
      <c r="V86" s="22"/>
      <c r="W86" s="22"/>
      <c r="X86" s="22"/>
      <c r="Y86" s="22"/>
      <c r="Z86" s="22"/>
      <c r="AA86" s="22"/>
      <c r="AB86" s="22"/>
      <c r="AC86" s="22"/>
      <c r="AD86" s="22"/>
      <c r="AE86" s="22"/>
    </row>
    <row r="87" spans="1:31" x14ac:dyDescent="0.25">
      <c r="A87" s="76"/>
      <c r="B87" s="76"/>
      <c r="C87" s="76"/>
      <c r="D87" s="76"/>
      <c r="E87" s="76"/>
      <c r="F87" s="76"/>
      <c r="G87" s="76"/>
      <c r="H87" s="22"/>
      <c r="I87" s="22"/>
      <c r="J87" s="22"/>
      <c r="K87" s="22"/>
      <c r="L87" s="22"/>
      <c r="M87" s="22"/>
      <c r="N87" s="22"/>
      <c r="O87" s="22"/>
      <c r="P87" s="22"/>
      <c r="Q87" s="22"/>
      <c r="R87" s="22"/>
      <c r="S87" s="22"/>
      <c r="T87" s="22"/>
      <c r="U87" s="22"/>
      <c r="V87" s="22"/>
      <c r="W87" s="22"/>
      <c r="X87" s="22"/>
      <c r="Y87" s="22"/>
      <c r="Z87" s="22"/>
      <c r="AA87" s="22"/>
      <c r="AB87" s="22"/>
      <c r="AC87" s="22"/>
      <c r="AD87" s="22"/>
      <c r="AE87" s="22"/>
    </row>
    <row r="88" spans="1:31" x14ac:dyDescent="0.25">
      <c r="A88" s="76"/>
      <c r="B88" s="76"/>
      <c r="C88" s="76"/>
      <c r="D88" s="76"/>
      <c r="E88" s="76"/>
      <c r="F88" s="76"/>
      <c r="G88" s="76"/>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spans="1:31" x14ac:dyDescent="0.25">
      <c r="A89" s="76"/>
      <c r="B89" s="76"/>
      <c r="C89" s="76"/>
      <c r="D89" s="76"/>
      <c r="E89" s="76"/>
      <c r="F89" s="76"/>
      <c r="G89" s="76"/>
      <c r="H89" s="22"/>
      <c r="I89" s="22"/>
      <c r="J89" s="22"/>
      <c r="K89" s="22"/>
      <c r="L89" s="22"/>
      <c r="M89" s="22"/>
      <c r="N89" s="22"/>
      <c r="O89" s="22"/>
      <c r="P89" s="22"/>
      <c r="Q89" s="22"/>
      <c r="R89" s="22"/>
      <c r="S89" s="22"/>
      <c r="T89" s="22"/>
      <c r="U89" s="22"/>
      <c r="V89" s="22"/>
      <c r="W89" s="22"/>
      <c r="X89" s="22"/>
      <c r="Y89" s="22"/>
      <c r="Z89" s="22"/>
      <c r="AA89" s="22"/>
      <c r="AB89" s="22"/>
      <c r="AC89" s="22"/>
      <c r="AD89" s="22"/>
      <c r="AE89" s="22"/>
    </row>
    <row r="90" spans="1:31" x14ac:dyDescent="0.25">
      <c r="A90" s="76"/>
      <c r="B90" s="76"/>
      <c r="C90" s="76"/>
      <c r="D90" s="76"/>
      <c r="E90" s="76"/>
      <c r="F90" s="76"/>
      <c r="G90" s="76"/>
      <c r="H90" s="22"/>
      <c r="I90" s="22"/>
      <c r="J90" s="22"/>
      <c r="K90" s="22"/>
      <c r="L90" s="22"/>
      <c r="M90" s="22"/>
      <c r="N90" s="22"/>
      <c r="O90" s="22"/>
      <c r="P90" s="22"/>
      <c r="Q90" s="22"/>
      <c r="R90" s="22"/>
      <c r="S90" s="22"/>
      <c r="T90" s="22"/>
      <c r="U90" s="22"/>
      <c r="V90" s="22"/>
      <c r="W90" s="22"/>
      <c r="X90" s="22"/>
      <c r="Y90" s="22"/>
      <c r="Z90" s="22"/>
      <c r="AA90" s="22"/>
      <c r="AB90" s="22"/>
      <c r="AC90" s="22"/>
      <c r="AD90" s="22"/>
      <c r="AE90" s="22"/>
    </row>
    <row r="91" spans="1:31" x14ac:dyDescent="0.25">
      <c r="A91" s="76"/>
      <c r="B91" s="76"/>
      <c r="C91" s="76"/>
      <c r="D91" s="76"/>
      <c r="E91" s="76"/>
      <c r="F91" s="76"/>
      <c r="G91" s="76"/>
      <c r="H91" s="22"/>
      <c r="I91" s="22"/>
      <c r="J91" s="22"/>
      <c r="K91" s="22"/>
      <c r="L91" s="22"/>
      <c r="M91" s="22"/>
      <c r="N91" s="22"/>
      <c r="O91" s="22"/>
      <c r="P91" s="22"/>
      <c r="Q91" s="22"/>
      <c r="R91" s="22"/>
      <c r="S91" s="22"/>
      <c r="T91" s="22"/>
      <c r="U91" s="22"/>
      <c r="V91" s="22"/>
      <c r="W91" s="22"/>
      <c r="X91" s="22"/>
      <c r="Y91" s="22"/>
      <c r="Z91" s="22"/>
      <c r="AA91" s="22"/>
      <c r="AB91" s="22"/>
      <c r="AC91" s="22"/>
      <c r="AD91" s="22"/>
      <c r="AE91" s="22"/>
    </row>
    <row r="92" spans="1:31" x14ac:dyDescent="0.25">
      <c r="A92" s="76"/>
      <c r="B92" s="76"/>
      <c r="C92" s="76"/>
      <c r="D92" s="76"/>
      <c r="E92" s="76"/>
      <c r="F92" s="76"/>
      <c r="G92" s="76"/>
      <c r="H92" s="22"/>
      <c r="I92" s="22"/>
      <c r="J92" s="22"/>
      <c r="K92" s="22"/>
      <c r="L92" s="22"/>
      <c r="M92" s="22"/>
      <c r="N92" s="22"/>
      <c r="O92" s="22"/>
      <c r="P92" s="22"/>
      <c r="Q92" s="22"/>
      <c r="R92" s="22"/>
      <c r="S92" s="22"/>
      <c r="T92" s="22"/>
      <c r="U92" s="22"/>
      <c r="V92" s="22"/>
      <c r="W92" s="22"/>
      <c r="X92" s="22"/>
      <c r="Y92" s="22"/>
      <c r="Z92" s="22"/>
      <c r="AA92" s="22"/>
      <c r="AB92" s="22"/>
      <c r="AC92" s="22"/>
      <c r="AD92" s="22"/>
      <c r="AE92" s="22"/>
    </row>
    <row r="93" spans="1:31" x14ac:dyDescent="0.25">
      <c r="A93" s="76"/>
      <c r="B93" s="76"/>
      <c r="C93" s="76"/>
      <c r="D93" s="76"/>
      <c r="E93" s="76"/>
      <c r="F93" s="76"/>
      <c r="G93" s="76"/>
      <c r="H93" s="22"/>
      <c r="I93" s="22"/>
      <c r="J93" s="22"/>
      <c r="K93" s="22"/>
      <c r="L93" s="22"/>
      <c r="M93" s="22"/>
      <c r="N93" s="22"/>
      <c r="O93" s="22"/>
      <c r="P93" s="22"/>
      <c r="Q93" s="22"/>
      <c r="R93" s="22"/>
      <c r="S93" s="22"/>
      <c r="T93" s="22"/>
      <c r="U93" s="22"/>
      <c r="V93" s="22"/>
      <c r="W93" s="22"/>
      <c r="X93" s="22"/>
      <c r="Y93" s="22"/>
      <c r="Z93" s="22"/>
      <c r="AA93" s="22"/>
      <c r="AB93" s="22"/>
      <c r="AC93" s="22"/>
      <c r="AD93" s="22"/>
      <c r="AE93" s="22"/>
    </row>
    <row r="94" spans="1:31" x14ac:dyDescent="0.25">
      <c r="A94" s="76"/>
      <c r="B94" s="76"/>
      <c r="C94" s="76"/>
      <c r="D94" s="76"/>
      <c r="E94" s="76"/>
      <c r="F94" s="76"/>
      <c r="G94" s="76"/>
      <c r="H94" s="22"/>
      <c r="I94" s="22"/>
      <c r="J94" s="22"/>
      <c r="K94" s="22"/>
      <c r="L94" s="22"/>
      <c r="M94" s="22"/>
      <c r="N94" s="22"/>
      <c r="O94" s="22"/>
      <c r="P94" s="22"/>
      <c r="Q94" s="22"/>
      <c r="R94" s="22"/>
      <c r="S94" s="22"/>
      <c r="T94" s="22"/>
      <c r="U94" s="22"/>
      <c r="V94" s="22"/>
      <c r="W94" s="22"/>
      <c r="X94" s="22"/>
      <c r="Y94" s="22"/>
      <c r="Z94" s="22"/>
      <c r="AA94" s="22"/>
      <c r="AB94" s="22"/>
      <c r="AC94" s="22"/>
      <c r="AD94" s="22"/>
      <c r="AE94" s="22"/>
    </row>
    <row r="95" spans="1:31" x14ac:dyDescent="0.25">
      <c r="A95" s="76"/>
      <c r="B95" s="76"/>
      <c r="C95" s="76"/>
      <c r="D95" s="76"/>
      <c r="E95" s="76"/>
      <c r="F95" s="76"/>
      <c r="G95" s="76"/>
      <c r="H95" s="22"/>
      <c r="I95" s="22"/>
      <c r="J95" s="22"/>
      <c r="K95" s="22"/>
      <c r="L95" s="22"/>
      <c r="M95" s="22"/>
      <c r="N95" s="22"/>
      <c r="O95" s="22"/>
      <c r="P95" s="22"/>
      <c r="Q95" s="22"/>
      <c r="R95" s="22"/>
      <c r="S95" s="22"/>
      <c r="T95" s="22"/>
      <c r="U95" s="22"/>
      <c r="V95" s="22"/>
      <c r="W95" s="22"/>
      <c r="X95" s="22"/>
      <c r="Y95" s="22"/>
      <c r="Z95" s="22"/>
      <c r="AA95" s="22"/>
      <c r="AB95" s="22"/>
      <c r="AC95" s="22"/>
      <c r="AD95" s="22"/>
      <c r="AE95" s="22"/>
    </row>
    <row r="96" spans="1:31" x14ac:dyDescent="0.25">
      <c r="A96" s="76"/>
      <c r="B96" s="76"/>
      <c r="C96" s="76"/>
      <c r="D96" s="76"/>
      <c r="E96" s="76"/>
      <c r="F96" s="76"/>
      <c r="G96" s="76"/>
      <c r="H96" s="22"/>
      <c r="I96" s="22"/>
      <c r="J96" s="22"/>
      <c r="K96" s="22"/>
      <c r="L96" s="22"/>
      <c r="M96" s="22"/>
      <c r="N96" s="22"/>
      <c r="O96" s="22"/>
      <c r="P96" s="22"/>
      <c r="Q96" s="22"/>
      <c r="R96" s="22"/>
      <c r="S96" s="22"/>
      <c r="T96" s="22"/>
      <c r="U96" s="22"/>
      <c r="V96" s="22"/>
      <c r="W96" s="22"/>
      <c r="X96" s="22"/>
      <c r="Y96" s="22"/>
      <c r="Z96" s="22"/>
      <c r="AA96" s="22"/>
      <c r="AB96" s="22"/>
      <c r="AC96" s="22"/>
      <c r="AD96" s="22"/>
      <c r="AE96" s="22"/>
    </row>
    <row r="97" spans="1:31" x14ac:dyDescent="0.25">
      <c r="A97" s="76"/>
      <c r="B97" s="76"/>
      <c r="C97" s="76"/>
      <c r="D97" s="76"/>
      <c r="E97" s="76"/>
      <c r="F97" s="76"/>
      <c r="G97" s="76"/>
      <c r="H97" s="22"/>
      <c r="I97" s="22"/>
      <c r="J97" s="22"/>
      <c r="K97" s="22"/>
      <c r="L97" s="22"/>
      <c r="M97" s="22"/>
      <c r="N97" s="22"/>
      <c r="O97" s="22"/>
      <c r="P97" s="22"/>
      <c r="Q97" s="22"/>
      <c r="R97" s="22"/>
      <c r="S97" s="22"/>
      <c r="T97" s="22"/>
      <c r="U97" s="22"/>
      <c r="V97" s="22"/>
      <c r="W97" s="22"/>
      <c r="X97" s="22"/>
      <c r="Y97" s="22"/>
      <c r="Z97" s="22"/>
      <c r="AA97" s="22"/>
      <c r="AB97" s="22"/>
      <c r="AC97" s="22"/>
      <c r="AD97" s="22"/>
      <c r="AE97" s="22"/>
    </row>
    <row r="98" spans="1:31" x14ac:dyDescent="0.25">
      <c r="A98" s="76"/>
      <c r="B98" s="76"/>
      <c r="C98" s="76"/>
      <c r="D98" s="76"/>
      <c r="E98" s="76"/>
      <c r="F98" s="76"/>
      <c r="G98" s="76"/>
      <c r="H98" s="22"/>
      <c r="I98" s="22"/>
      <c r="J98" s="22"/>
      <c r="K98" s="22"/>
      <c r="L98" s="22"/>
      <c r="M98" s="22"/>
      <c r="N98" s="22"/>
      <c r="O98" s="22"/>
      <c r="P98" s="22"/>
      <c r="Q98" s="22"/>
      <c r="R98" s="22"/>
      <c r="S98" s="22"/>
      <c r="T98" s="22"/>
      <c r="U98" s="22"/>
      <c r="V98" s="22"/>
      <c r="W98" s="22"/>
      <c r="X98" s="22"/>
      <c r="Y98" s="22"/>
      <c r="Z98" s="22"/>
      <c r="AA98" s="22"/>
      <c r="AB98" s="22"/>
      <c r="AC98" s="22"/>
      <c r="AD98" s="22"/>
      <c r="AE98" s="22"/>
    </row>
    <row r="99" spans="1:31" x14ac:dyDescent="0.25">
      <c r="A99" s="76"/>
      <c r="B99" s="76"/>
      <c r="C99" s="76"/>
      <c r="D99" s="76"/>
      <c r="E99" s="76"/>
      <c r="F99" s="76"/>
      <c r="G99" s="76"/>
      <c r="H99" s="22"/>
      <c r="I99" s="22"/>
      <c r="J99" s="22"/>
      <c r="K99" s="22"/>
      <c r="L99" s="22"/>
      <c r="M99" s="22"/>
      <c r="N99" s="22"/>
      <c r="O99" s="22"/>
      <c r="P99" s="22"/>
      <c r="Q99" s="22"/>
      <c r="R99" s="22"/>
      <c r="S99" s="22"/>
      <c r="T99" s="22"/>
      <c r="U99" s="22"/>
      <c r="V99" s="22"/>
      <c r="W99" s="22"/>
      <c r="X99" s="22"/>
      <c r="Y99" s="22"/>
      <c r="Z99" s="22"/>
      <c r="AA99" s="22"/>
      <c r="AB99" s="22"/>
      <c r="AC99" s="22"/>
      <c r="AD99" s="22"/>
      <c r="AE99" s="22"/>
    </row>
    <row r="100" spans="1:31" x14ac:dyDescent="0.25">
      <c r="A100" s="76"/>
      <c r="B100" s="76"/>
      <c r="C100" s="76"/>
      <c r="D100" s="76"/>
      <c r="E100" s="76"/>
      <c r="F100" s="76"/>
      <c r="G100" s="76"/>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spans="1:31" x14ac:dyDescent="0.25">
      <c r="A101" s="76"/>
      <c r="B101" s="76"/>
      <c r="C101" s="76"/>
      <c r="D101" s="76"/>
      <c r="E101" s="76"/>
      <c r="F101" s="76"/>
      <c r="G101" s="76"/>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row>
    <row r="102" spans="1:31" x14ac:dyDescent="0.25">
      <c r="A102" s="76"/>
      <c r="B102" s="76"/>
      <c r="C102" s="76"/>
      <c r="D102" s="76"/>
      <c r="E102" s="76"/>
      <c r="F102" s="76"/>
      <c r="G102" s="76"/>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row>
    <row r="103" spans="1:31" x14ac:dyDescent="0.25">
      <c r="A103" s="76"/>
      <c r="B103" s="76"/>
      <c r="C103" s="76"/>
      <c r="D103" s="76"/>
      <c r="E103" s="76"/>
      <c r="F103" s="76"/>
      <c r="G103" s="76"/>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row>
    <row r="104" spans="1:31" x14ac:dyDescent="0.25">
      <c r="A104" s="76"/>
      <c r="B104" s="76"/>
      <c r="C104" s="76"/>
      <c r="D104" s="76"/>
      <c r="E104" s="76"/>
      <c r="F104" s="76"/>
      <c r="G104" s="76"/>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row>
    <row r="105" spans="1:31" x14ac:dyDescent="0.25">
      <c r="A105" s="76"/>
      <c r="B105" s="76"/>
      <c r="C105" s="76"/>
      <c r="D105" s="76"/>
      <c r="E105" s="76"/>
      <c r="F105" s="76"/>
      <c r="G105" s="76"/>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1:31" x14ac:dyDescent="0.25">
      <c r="A106" s="76"/>
      <c r="B106" s="76"/>
      <c r="C106" s="76"/>
      <c r="D106" s="76"/>
      <c r="E106" s="76"/>
      <c r="F106" s="76"/>
      <c r="G106" s="76"/>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spans="1:31" x14ac:dyDescent="0.25">
      <c r="A107" s="76"/>
      <c r="B107" s="76"/>
      <c r="C107" s="76"/>
      <c r="D107" s="76"/>
      <c r="E107" s="76"/>
      <c r="F107" s="76"/>
      <c r="G107" s="76"/>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row>
    <row r="108" spans="1:31" x14ac:dyDescent="0.25">
      <c r="A108" s="76"/>
      <c r="B108" s="76"/>
      <c r="C108" s="76"/>
      <c r="D108" s="76"/>
      <c r="E108" s="76"/>
      <c r="F108" s="76"/>
      <c r="G108" s="76"/>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row>
    <row r="109" spans="1:31" x14ac:dyDescent="0.25">
      <c r="A109" s="76"/>
      <c r="B109" s="76"/>
      <c r="C109" s="76"/>
      <c r="D109" s="76"/>
      <c r="E109" s="76"/>
      <c r="F109" s="76"/>
      <c r="G109" s="76"/>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spans="1:31" x14ac:dyDescent="0.25">
      <c r="A110" s="76"/>
      <c r="B110" s="76"/>
      <c r="C110" s="76"/>
      <c r="D110" s="76"/>
      <c r="E110" s="76"/>
      <c r="F110" s="76"/>
      <c r="G110" s="76"/>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row>
    <row r="111" spans="1:31" x14ac:dyDescent="0.25">
      <c r="A111" s="76"/>
      <c r="B111" s="76"/>
      <c r="C111" s="76"/>
      <c r="D111" s="76"/>
      <c r="E111" s="76"/>
      <c r="F111" s="76"/>
      <c r="G111" s="76"/>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row>
    <row r="112" spans="1:31" x14ac:dyDescent="0.25">
      <c r="A112" s="76"/>
      <c r="B112" s="76"/>
      <c r="C112" s="76"/>
      <c r="D112" s="76"/>
      <c r="E112" s="76"/>
      <c r="F112" s="76"/>
      <c r="G112" s="76"/>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row>
    <row r="113" spans="1:31" x14ac:dyDescent="0.25">
      <c r="A113" s="76"/>
      <c r="B113" s="76"/>
      <c r="C113" s="76"/>
      <c r="D113" s="76"/>
      <c r="E113" s="76"/>
      <c r="F113" s="76"/>
      <c r="G113" s="76"/>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row>
    <row r="114" spans="1:31" x14ac:dyDescent="0.25">
      <c r="A114" s="76"/>
      <c r="B114" s="76"/>
      <c r="C114" s="76"/>
      <c r="D114" s="76"/>
      <c r="E114" s="76"/>
      <c r="F114" s="76"/>
      <c r="G114" s="76"/>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row>
    <row r="115" spans="1:31" x14ac:dyDescent="0.25">
      <c r="A115" s="76"/>
      <c r="B115" s="76"/>
      <c r="C115" s="76"/>
      <c r="D115" s="76"/>
      <c r="E115" s="76"/>
      <c r="F115" s="76"/>
      <c r="G115" s="76"/>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row>
    <row r="116" spans="1:31" x14ac:dyDescent="0.25">
      <c r="A116" s="76"/>
      <c r="B116" s="76"/>
      <c r="C116" s="76"/>
      <c r="D116" s="76"/>
      <c r="E116" s="76"/>
      <c r="F116" s="76"/>
      <c r="G116" s="76"/>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row>
    <row r="117" spans="1:31" x14ac:dyDescent="0.25">
      <c r="A117" s="76"/>
      <c r="B117" s="76"/>
      <c r="C117" s="76"/>
      <c r="D117" s="76"/>
      <c r="E117" s="76"/>
      <c r="F117" s="76"/>
      <c r="G117" s="76"/>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row>
    <row r="118" spans="1:31" x14ac:dyDescent="0.25">
      <c r="A118" s="76"/>
      <c r="B118" s="76"/>
      <c r="C118" s="76"/>
      <c r="D118" s="76"/>
      <c r="E118" s="76"/>
      <c r="F118" s="76"/>
      <c r="G118" s="76"/>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row>
    <row r="119" spans="1:31" x14ac:dyDescent="0.25">
      <c r="A119" s="76"/>
      <c r="B119" s="76"/>
      <c r="C119" s="76"/>
      <c r="D119" s="76"/>
      <c r="E119" s="76"/>
      <c r="F119" s="76"/>
      <c r="G119" s="76"/>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row>
    <row r="120" spans="1:31" x14ac:dyDescent="0.25">
      <c r="A120" s="76"/>
      <c r="B120" s="76"/>
      <c r="C120" s="76"/>
      <c r="D120" s="76"/>
      <c r="E120" s="76"/>
      <c r="F120" s="76"/>
      <c r="G120" s="76"/>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row>
    <row r="121" spans="1:31" x14ac:dyDescent="0.25">
      <c r="A121" s="76"/>
      <c r="B121" s="76"/>
      <c r="C121" s="76"/>
      <c r="D121" s="76"/>
      <c r="E121" s="76"/>
      <c r="F121" s="76"/>
      <c r="G121" s="76"/>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row>
    <row r="122" spans="1:31" x14ac:dyDescent="0.25">
      <c r="A122" s="76"/>
      <c r="B122" s="76"/>
      <c r="C122" s="76"/>
      <c r="D122" s="76"/>
      <c r="E122" s="76"/>
      <c r="F122" s="76"/>
      <c r="G122" s="76"/>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spans="1:31" x14ac:dyDescent="0.25">
      <c r="A123" s="76"/>
      <c r="B123" s="76"/>
      <c r="C123" s="76"/>
      <c r="D123" s="76"/>
      <c r="E123" s="76"/>
      <c r="F123" s="76"/>
      <c r="G123" s="76"/>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spans="1:31" x14ac:dyDescent="0.25">
      <c r="A124" s="76"/>
      <c r="B124" s="76"/>
      <c r="C124" s="76"/>
      <c r="D124" s="76"/>
      <c r="E124" s="76"/>
      <c r="F124" s="76"/>
      <c r="G124" s="76"/>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row>
    <row r="125" spans="1:31" x14ac:dyDescent="0.25">
      <c r="A125" s="76"/>
      <c r="B125" s="76"/>
      <c r="C125" s="76"/>
      <c r="D125" s="76"/>
      <c r="E125" s="76"/>
      <c r="F125" s="76"/>
      <c r="G125" s="76"/>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row>
    <row r="126" spans="1:31" x14ac:dyDescent="0.25">
      <c r="A126" s="76"/>
      <c r="B126" s="76"/>
      <c r="C126" s="76"/>
      <c r="D126" s="76"/>
      <c r="E126" s="76"/>
      <c r="F126" s="76"/>
      <c r="G126" s="76"/>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row>
    <row r="127" spans="1:31" x14ac:dyDescent="0.25">
      <c r="A127" s="76"/>
      <c r="B127" s="76"/>
      <c r="C127" s="76"/>
      <c r="D127" s="76"/>
      <c r="E127" s="76"/>
      <c r="F127" s="76"/>
      <c r="G127" s="76"/>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row>
    <row r="128" spans="1:31" x14ac:dyDescent="0.25">
      <c r="A128" s="76"/>
      <c r="B128" s="76"/>
      <c r="C128" s="76"/>
      <c r="D128" s="76"/>
      <c r="E128" s="76"/>
      <c r="F128" s="76"/>
      <c r="G128" s="76"/>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row>
    <row r="129" spans="1:31" x14ac:dyDescent="0.25">
      <c r="A129" s="76"/>
      <c r="B129" s="76"/>
      <c r="C129" s="76"/>
      <c r="D129" s="76"/>
      <c r="E129" s="76"/>
      <c r="F129" s="76"/>
      <c r="G129" s="76"/>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row>
    <row r="130" spans="1:31" x14ac:dyDescent="0.25">
      <c r="A130" s="76"/>
      <c r="B130" s="76"/>
      <c r="C130" s="76"/>
      <c r="D130" s="76"/>
      <c r="E130" s="76"/>
      <c r="F130" s="76"/>
      <c r="G130" s="76"/>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row>
    <row r="131" spans="1:31" x14ac:dyDescent="0.25">
      <c r="A131" s="76"/>
      <c r="B131" s="76"/>
      <c r="C131" s="76"/>
      <c r="D131" s="76"/>
      <c r="E131" s="76"/>
      <c r="F131" s="76"/>
      <c r="G131" s="76"/>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row>
    <row r="132" spans="1:31" x14ac:dyDescent="0.25">
      <c r="A132" s="76"/>
      <c r="B132" s="76"/>
      <c r="C132" s="76"/>
      <c r="D132" s="76"/>
      <c r="E132" s="76"/>
      <c r="F132" s="76"/>
      <c r="G132" s="76"/>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row>
    <row r="133" spans="1:31" x14ac:dyDescent="0.25">
      <c r="A133" s="76"/>
      <c r="B133" s="76"/>
      <c r="C133" s="76"/>
      <c r="D133" s="76"/>
      <c r="E133" s="76"/>
      <c r="F133" s="76"/>
      <c r="G133" s="76"/>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row>
    <row r="134" spans="1:31" x14ac:dyDescent="0.25">
      <c r="A134" s="76"/>
      <c r="B134" s="76"/>
      <c r="C134" s="76"/>
      <c r="D134" s="76"/>
      <c r="E134" s="76"/>
      <c r="F134" s="76"/>
      <c r="G134" s="76"/>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row>
    <row r="135" spans="1:31" x14ac:dyDescent="0.25">
      <c r="A135" s="76"/>
      <c r="B135" s="76"/>
      <c r="C135" s="76"/>
      <c r="D135" s="76"/>
      <c r="E135" s="76"/>
      <c r="F135" s="76"/>
      <c r="G135" s="76"/>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row>
    <row r="136" spans="1:31" x14ac:dyDescent="0.25">
      <c r="A136" s="76"/>
      <c r="B136" s="76"/>
      <c r="C136" s="76"/>
      <c r="D136" s="76"/>
      <c r="E136" s="76"/>
      <c r="F136" s="76"/>
      <c r="G136" s="76"/>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row>
    <row r="137" spans="1:31" x14ac:dyDescent="0.25">
      <c r="A137" s="76"/>
      <c r="B137" s="76"/>
      <c r="C137" s="76"/>
      <c r="D137" s="76"/>
      <c r="E137" s="76"/>
      <c r="F137" s="76"/>
      <c r="G137" s="76"/>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row>
    <row r="138" spans="1:31" x14ac:dyDescent="0.25">
      <c r="A138" s="76"/>
      <c r="B138" s="76"/>
      <c r="C138" s="76"/>
      <c r="D138" s="76"/>
      <c r="E138" s="76"/>
      <c r="F138" s="76"/>
      <c r="G138" s="76"/>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row>
    <row r="139" spans="1:31" x14ac:dyDescent="0.25">
      <c r="A139" s="76"/>
      <c r="B139" s="76"/>
      <c r="C139" s="76"/>
      <c r="D139" s="76"/>
      <c r="E139" s="76"/>
      <c r="F139" s="76"/>
      <c r="G139" s="76"/>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spans="1:31" x14ac:dyDescent="0.25">
      <c r="A140" s="76"/>
      <c r="B140" s="76"/>
      <c r="C140" s="76"/>
      <c r="D140" s="76"/>
      <c r="E140" s="76"/>
      <c r="F140" s="76"/>
      <c r="G140" s="76"/>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spans="1:31" x14ac:dyDescent="0.25">
      <c r="A141" s="76"/>
      <c r="B141" s="76"/>
      <c r="C141" s="76"/>
      <c r="D141" s="76"/>
      <c r="E141" s="76"/>
      <c r="F141" s="76"/>
      <c r="G141" s="76"/>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row>
    <row r="142" spans="1:31" x14ac:dyDescent="0.25">
      <c r="A142" s="76"/>
      <c r="B142" s="76"/>
      <c r="C142" s="76"/>
      <c r="D142" s="76"/>
      <c r="E142" s="76"/>
      <c r="F142" s="76"/>
      <c r="G142" s="76"/>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row>
    <row r="143" spans="1:31" x14ac:dyDescent="0.25">
      <c r="A143" s="76"/>
      <c r="B143" s="76"/>
      <c r="C143" s="76"/>
      <c r="D143" s="76"/>
      <c r="E143" s="76"/>
      <c r="F143" s="76"/>
      <c r="G143" s="76"/>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row>
    <row r="144" spans="1:31" x14ac:dyDescent="0.25">
      <c r="A144" s="76"/>
      <c r="B144" s="76"/>
      <c r="C144" s="76"/>
      <c r="D144" s="76"/>
      <c r="E144" s="76"/>
      <c r="F144" s="76"/>
      <c r="G144" s="76"/>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row>
    <row r="145" spans="1:31" x14ac:dyDescent="0.25">
      <c r="A145" s="76"/>
      <c r="B145" s="76"/>
      <c r="C145" s="76"/>
      <c r="D145" s="76"/>
      <c r="E145" s="76"/>
      <c r="F145" s="76"/>
      <c r="G145" s="76"/>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row>
    <row r="146" spans="1:31" x14ac:dyDescent="0.25">
      <c r="A146" s="76"/>
      <c r="B146" s="76"/>
      <c r="C146" s="76"/>
      <c r="D146" s="76"/>
      <c r="E146" s="76"/>
      <c r="F146" s="76"/>
      <c r="G146" s="76"/>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row>
    <row r="147" spans="1:31" x14ac:dyDescent="0.25">
      <c r="A147" s="76"/>
      <c r="B147" s="76"/>
      <c r="C147" s="76"/>
      <c r="D147" s="76"/>
      <c r="E147" s="76"/>
      <c r="F147" s="76"/>
      <c r="G147" s="76"/>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row>
    <row r="148" spans="1:31" x14ac:dyDescent="0.25">
      <c r="A148" s="76"/>
      <c r="B148" s="76"/>
      <c r="C148" s="76"/>
      <c r="D148" s="76"/>
      <c r="E148" s="76"/>
      <c r="F148" s="76"/>
      <c r="G148" s="76"/>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row>
    <row r="149" spans="1:31" x14ac:dyDescent="0.25">
      <c r="A149" s="76"/>
      <c r="B149" s="76"/>
      <c r="C149" s="76"/>
      <c r="D149" s="76"/>
      <c r="E149" s="76"/>
      <c r="F149" s="76"/>
      <c r="G149" s="76"/>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row>
    <row r="150" spans="1:31" x14ac:dyDescent="0.25">
      <c r="A150" s="76"/>
      <c r="B150" s="76"/>
      <c r="C150" s="76"/>
      <c r="D150" s="76"/>
      <c r="E150" s="76"/>
      <c r="F150" s="76"/>
      <c r="G150" s="76"/>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spans="1:31" x14ac:dyDescent="0.25">
      <c r="A151" s="76"/>
      <c r="B151" s="76"/>
      <c r="C151" s="76"/>
      <c r="D151" s="76"/>
      <c r="E151" s="76"/>
      <c r="F151" s="76"/>
      <c r="G151" s="76"/>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row>
    <row r="152" spans="1:31" x14ac:dyDescent="0.25">
      <c r="A152" s="76"/>
      <c r="B152" s="76"/>
      <c r="C152" s="76"/>
      <c r="D152" s="76"/>
      <c r="E152" s="76"/>
      <c r="F152" s="76"/>
      <c r="G152" s="76"/>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row>
    <row r="153" spans="1:31" x14ac:dyDescent="0.25">
      <c r="A153" s="76"/>
      <c r="B153" s="76"/>
      <c r="C153" s="76"/>
      <c r="D153" s="76"/>
      <c r="E153" s="76"/>
      <c r="F153" s="76"/>
      <c r="G153" s="76"/>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row>
    <row r="154" spans="1:31" x14ac:dyDescent="0.25">
      <c r="A154" s="76"/>
      <c r="B154" s="76"/>
      <c r="C154" s="76"/>
      <c r="D154" s="76"/>
      <c r="E154" s="76"/>
      <c r="F154" s="76"/>
      <c r="G154" s="76"/>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row>
    <row r="155" spans="1:31" x14ac:dyDescent="0.25">
      <c r="A155" s="76"/>
      <c r="B155" s="76"/>
      <c r="C155" s="76"/>
      <c r="D155" s="76"/>
      <c r="E155" s="76"/>
      <c r="F155" s="76"/>
      <c r="G155" s="76"/>
    </row>
    <row r="156" spans="1:31" x14ac:dyDescent="0.25">
      <c r="A156" s="76"/>
      <c r="B156" s="76"/>
      <c r="C156" s="76"/>
      <c r="D156" s="76"/>
      <c r="E156" s="76"/>
      <c r="F156" s="76"/>
      <c r="G156" s="76"/>
    </row>
    <row r="157" spans="1:31" x14ac:dyDescent="0.25">
      <c r="A157" s="76"/>
      <c r="B157" s="76"/>
      <c r="C157" s="76"/>
      <c r="D157" s="76"/>
      <c r="E157" s="76"/>
      <c r="F157" s="76"/>
      <c r="G157" s="76"/>
    </row>
    <row r="158" spans="1:31" x14ac:dyDescent="0.25">
      <c r="A158" s="76"/>
      <c r="B158" s="76"/>
      <c r="C158" s="76"/>
      <c r="D158" s="76"/>
      <c r="E158" s="76"/>
      <c r="F158" s="76"/>
      <c r="G158" s="76"/>
    </row>
    <row r="159" spans="1:31" x14ac:dyDescent="0.25">
      <c r="A159" s="76"/>
      <c r="B159" s="76"/>
      <c r="C159" s="76"/>
      <c r="D159" s="76"/>
      <c r="E159" s="76"/>
      <c r="F159" s="76"/>
      <c r="G159" s="76"/>
    </row>
    <row r="160" spans="1:31" x14ac:dyDescent="0.25">
      <c r="A160" s="76"/>
      <c r="B160" s="76"/>
      <c r="C160" s="76"/>
      <c r="D160" s="76"/>
      <c r="E160" s="76"/>
      <c r="F160" s="76"/>
      <c r="G160" s="76"/>
    </row>
    <row r="161" spans="1:7" x14ac:dyDescent="0.25">
      <c r="A161" s="76"/>
      <c r="B161" s="76"/>
      <c r="C161" s="76"/>
      <c r="D161" s="76"/>
      <c r="E161" s="76"/>
      <c r="F161" s="76"/>
      <c r="G161" s="76"/>
    </row>
  </sheetData>
  <sheetProtection insertRows="0"/>
  <mergeCells count="2">
    <mergeCell ref="A1:G1"/>
    <mergeCell ref="B2:C2"/>
  </mergeCells>
  <dataValidations count="3">
    <dataValidation type="date" allowBlank="1" showInputMessage="1" showErrorMessage="1" sqref="C1 C6" xr:uid="{567BB80C-04D7-440A-A419-ED786B4C26BA}">
      <formula1>40544</formula1>
      <formula2>41639</formula2>
    </dataValidation>
    <dataValidation type="custom" allowBlank="1" showInputMessage="1" showErrorMessage="1" errorTitle="kauf. Rundung" error="Bitte tragen Sie einen kaufmännisch, auf zwei Stellen nach dem Komma gerundeten Betrag ein." sqref="G7:G43" xr:uid="{BCCF78CC-427B-464F-A067-FD388EE07B71}">
      <formula1>INT(G7*100)=G7*100</formula1>
    </dataValidation>
    <dataValidation type="date" allowBlank="1" showInputMessage="1" showErrorMessage="1" sqref="C7:C111" xr:uid="{E86F4657-0D9C-4E9B-9E4A-FC167EA0F4ED}">
      <formula1>42917</formula1>
      <formula2>55153</formula2>
    </dataValidation>
  </dataValidations>
  <pageMargins left="0.70866141732283472" right="0.70866141732283472" top="0.78740157480314965" bottom="0.78740157480314965"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93B69-AF5C-4DDF-8112-BFD46EEA5063}">
  <dimension ref="A1:AR353"/>
  <sheetViews>
    <sheetView workbookViewId="0">
      <selection activeCell="C6" sqref="C6"/>
    </sheetView>
  </sheetViews>
  <sheetFormatPr baseColWidth="10" defaultRowHeight="15" x14ac:dyDescent="0.25"/>
  <cols>
    <col min="1" max="1" width="9.28515625" style="31" customWidth="1"/>
    <col min="2" max="2" width="22.7109375" style="32" customWidth="1"/>
    <col min="3" max="3" width="12.7109375" style="33" customWidth="1"/>
    <col min="4" max="4" width="28.7109375" style="32" customWidth="1"/>
    <col min="5" max="5" width="34.7109375" style="32" customWidth="1"/>
    <col min="6" max="6" width="17.7109375" style="34" customWidth="1"/>
    <col min="7" max="7" width="17.7109375" style="29" hidden="1" customWidth="1"/>
    <col min="8" max="12" width="11.42578125" style="22"/>
    <col min="13" max="13" width="11.42578125" style="22" hidden="1" customWidth="1"/>
    <col min="14" max="44" width="11.42578125" style="22"/>
  </cols>
  <sheetData>
    <row r="1" spans="1:44" s="22" customFormat="1" ht="24" customHeight="1" x14ac:dyDescent="0.25">
      <c r="A1" s="312" t="s">
        <v>122</v>
      </c>
      <c r="B1" s="315"/>
      <c r="C1" s="315"/>
      <c r="D1" s="315"/>
      <c r="E1" s="315"/>
      <c r="F1" s="315"/>
      <c r="G1" s="35"/>
    </row>
    <row r="2" spans="1:44" s="22" customFormat="1" ht="16.5" customHeight="1" x14ac:dyDescent="0.25">
      <c r="A2" s="299" t="s">
        <v>119</v>
      </c>
      <c r="B2" s="303"/>
      <c r="C2" s="300"/>
      <c r="D2" s="300"/>
      <c r="E2" s="300"/>
      <c r="F2" s="300"/>
      <c r="G2" s="35"/>
    </row>
    <row r="3" spans="1:44" s="22" customFormat="1" ht="9" customHeight="1" x14ac:dyDescent="0.25">
      <c r="A3" s="299"/>
      <c r="B3" s="304"/>
      <c r="C3" s="300"/>
      <c r="D3" s="300"/>
      <c r="E3" s="300"/>
      <c r="F3" s="300"/>
      <c r="G3" s="35"/>
    </row>
    <row r="4" spans="1:44" s="22" customFormat="1" ht="18" customHeight="1" x14ac:dyDescent="0.25">
      <c r="A4" s="312" t="s">
        <v>120</v>
      </c>
      <c r="B4" s="316"/>
      <c r="C4" s="300"/>
      <c r="D4" s="300"/>
      <c r="E4" s="300"/>
      <c r="F4" s="300"/>
      <c r="G4" s="35"/>
    </row>
    <row r="5" spans="1:44" s="28" customFormat="1" ht="12.75" x14ac:dyDescent="0.2">
      <c r="A5" s="23"/>
      <c r="B5" s="24"/>
      <c r="C5" s="42"/>
      <c r="D5" s="24"/>
      <c r="E5" s="18" t="s">
        <v>13</v>
      </c>
      <c r="F5" s="19">
        <f>ROUND(SUM(F7:F1993),2)</f>
        <v>0</v>
      </c>
      <c r="G5" s="19">
        <f>SUM(G7:G1993)</f>
        <v>0</v>
      </c>
      <c r="H5" s="36"/>
      <c r="I5" s="36"/>
      <c r="J5" s="36"/>
      <c r="K5" s="36"/>
      <c r="L5" s="36"/>
      <c r="M5" s="37">
        <v>0</v>
      </c>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row>
    <row r="6" spans="1:44" ht="32.25" customHeight="1" x14ac:dyDescent="0.25">
      <c r="A6" s="20" t="s">
        <v>14</v>
      </c>
      <c r="B6" s="20" t="s">
        <v>15</v>
      </c>
      <c r="C6" s="20" t="s">
        <v>16</v>
      </c>
      <c r="D6" s="20" t="s">
        <v>19</v>
      </c>
      <c r="E6" s="20" t="s">
        <v>20</v>
      </c>
      <c r="F6" s="20" t="s">
        <v>21</v>
      </c>
      <c r="G6" s="20" t="s">
        <v>22</v>
      </c>
    </row>
    <row r="7" spans="1:44" ht="15" customHeight="1" x14ac:dyDescent="0.25">
      <c r="A7" s="77"/>
      <c r="B7" s="78"/>
      <c r="C7" s="70"/>
      <c r="D7" s="78"/>
      <c r="E7" s="78"/>
      <c r="F7" s="71"/>
      <c r="G7" s="30"/>
    </row>
    <row r="8" spans="1:44" ht="15" customHeight="1" x14ac:dyDescent="0.25">
      <c r="A8" s="77"/>
      <c r="B8" s="78"/>
      <c r="C8" s="70"/>
      <c r="D8" s="78"/>
      <c r="E8" s="78"/>
      <c r="F8" s="71"/>
      <c r="G8" s="30"/>
    </row>
    <row r="9" spans="1:44" ht="15" customHeight="1" x14ac:dyDescent="0.25">
      <c r="A9" s="77"/>
      <c r="B9" s="78"/>
      <c r="C9" s="70"/>
      <c r="D9" s="78"/>
      <c r="E9" s="78"/>
      <c r="F9" s="71"/>
      <c r="G9" s="30"/>
    </row>
    <row r="10" spans="1:44" ht="15" customHeight="1" x14ac:dyDescent="0.25">
      <c r="A10" s="77"/>
      <c r="B10" s="78"/>
      <c r="C10" s="70"/>
      <c r="D10" s="78"/>
      <c r="E10" s="78"/>
      <c r="F10" s="71"/>
      <c r="G10" s="30"/>
    </row>
    <row r="11" spans="1:44" ht="15" customHeight="1" x14ac:dyDescent="0.25">
      <c r="A11" s="77"/>
      <c r="B11" s="78"/>
      <c r="C11" s="70"/>
      <c r="D11" s="78"/>
      <c r="E11" s="78"/>
      <c r="F11" s="71"/>
      <c r="G11" s="30"/>
    </row>
    <row r="12" spans="1:44" ht="15" customHeight="1" x14ac:dyDescent="0.25">
      <c r="A12" s="77"/>
      <c r="B12" s="78"/>
      <c r="C12" s="70"/>
      <c r="D12" s="78"/>
      <c r="E12" s="78"/>
      <c r="F12" s="71"/>
      <c r="G12" s="30"/>
    </row>
    <row r="13" spans="1:44" ht="15" customHeight="1" x14ac:dyDescent="0.25">
      <c r="A13" s="77"/>
      <c r="B13" s="78"/>
      <c r="C13" s="70"/>
      <c r="D13" s="78"/>
      <c r="E13" s="78"/>
      <c r="F13" s="71"/>
      <c r="G13" s="30"/>
    </row>
    <row r="14" spans="1:44" ht="15" customHeight="1" x14ac:dyDescent="0.25">
      <c r="A14" s="77"/>
      <c r="B14" s="78"/>
      <c r="C14" s="70"/>
      <c r="D14" s="78"/>
      <c r="E14" s="78"/>
      <c r="F14" s="71"/>
      <c r="G14" s="30"/>
    </row>
    <row r="15" spans="1:44" ht="15" customHeight="1" x14ac:dyDescent="0.25">
      <c r="A15" s="77"/>
      <c r="B15" s="78"/>
      <c r="C15" s="70"/>
      <c r="D15" s="78"/>
      <c r="E15" s="78"/>
      <c r="F15" s="71"/>
      <c r="G15" s="30"/>
    </row>
    <row r="16" spans="1:44" ht="15" customHeight="1" x14ac:dyDescent="0.25">
      <c r="A16" s="77"/>
      <c r="B16" s="78"/>
      <c r="C16" s="70"/>
      <c r="D16" s="78"/>
      <c r="E16" s="78"/>
      <c r="F16" s="71"/>
      <c r="G16" s="30"/>
    </row>
    <row r="17" spans="1:7" ht="15" customHeight="1" x14ac:dyDescent="0.25">
      <c r="A17" s="77"/>
      <c r="B17" s="78"/>
      <c r="C17" s="70"/>
      <c r="D17" s="78"/>
      <c r="E17" s="78"/>
      <c r="F17" s="71"/>
      <c r="G17" s="30"/>
    </row>
    <row r="18" spans="1:7" ht="15" customHeight="1" x14ac:dyDescent="0.25">
      <c r="A18" s="77"/>
      <c r="B18" s="78"/>
      <c r="C18" s="70"/>
      <c r="D18" s="78"/>
      <c r="E18" s="78"/>
      <c r="F18" s="71"/>
      <c r="G18" s="30"/>
    </row>
    <row r="19" spans="1:7" ht="15" customHeight="1" x14ac:dyDescent="0.25">
      <c r="A19" s="77"/>
      <c r="B19" s="78"/>
      <c r="C19" s="70"/>
      <c r="D19" s="78"/>
      <c r="E19" s="78"/>
      <c r="F19" s="71"/>
      <c r="G19" s="30"/>
    </row>
    <row r="20" spans="1:7" ht="15" customHeight="1" x14ac:dyDescent="0.25">
      <c r="A20" s="77"/>
      <c r="B20" s="78"/>
      <c r="C20" s="70"/>
      <c r="D20" s="78"/>
      <c r="E20" s="78"/>
      <c r="F20" s="71"/>
      <c r="G20" s="30"/>
    </row>
    <row r="21" spans="1:7" ht="15" customHeight="1" x14ac:dyDescent="0.25">
      <c r="A21" s="77"/>
      <c r="B21" s="78"/>
      <c r="C21" s="70"/>
      <c r="D21" s="78"/>
      <c r="E21" s="78"/>
      <c r="F21" s="71"/>
      <c r="G21" s="30"/>
    </row>
    <row r="22" spans="1:7" ht="15" customHeight="1" x14ac:dyDescent="0.25">
      <c r="A22" s="77"/>
      <c r="B22" s="78"/>
      <c r="C22" s="70"/>
      <c r="D22" s="78"/>
      <c r="E22" s="78"/>
      <c r="F22" s="71"/>
      <c r="G22" s="30"/>
    </row>
    <row r="23" spans="1:7" ht="15" customHeight="1" x14ac:dyDescent="0.25">
      <c r="A23" s="77"/>
      <c r="B23" s="78"/>
      <c r="C23" s="70"/>
      <c r="D23" s="78"/>
      <c r="E23" s="78"/>
      <c r="F23" s="71"/>
      <c r="G23" s="30"/>
    </row>
    <row r="24" spans="1:7" ht="15" customHeight="1" x14ac:dyDescent="0.25">
      <c r="A24" s="77"/>
      <c r="B24" s="78"/>
      <c r="C24" s="70"/>
      <c r="D24" s="78"/>
      <c r="E24" s="78"/>
      <c r="F24" s="71"/>
      <c r="G24" s="30"/>
    </row>
    <row r="25" spans="1:7" ht="15" customHeight="1" x14ac:dyDescent="0.25">
      <c r="A25" s="77"/>
      <c r="B25" s="78"/>
      <c r="C25" s="70"/>
      <c r="D25" s="78"/>
      <c r="E25" s="78"/>
      <c r="F25" s="71"/>
      <c r="G25" s="30"/>
    </row>
    <row r="26" spans="1:7" ht="15" customHeight="1" x14ac:dyDescent="0.25">
      <c r="A26" s="77"/>
      <c r="B26" s="78"/>
      <c r="C26" s="70"/>
      <c r="D26" s="78"/>
      <c r="E26" s="78"/>
      <c r="F26" s="71"/>
      <c r="G26" s="30"/>
    </row>
    <row r="27" spans="1:7" ht="15" customHeight="1" x14ac:dyDescent="0.25">
      <c r="A27" s="77"/>
      <c r="B27" s="78"/>
      <c r="C27" s="70"/>
      <c r="D27" s="78"/>
      <c r="E27" s="78"/>
      <c r="F27" s="71"/>
      <c r="G27" s="30"/>
    </row>
    <row r="28" spans="1:7" ht="15" customHeight="1" x14ac:dyDescent="0.25">
      <c r="A28" s="77"/>
      <c r="B28" s="78"/>
      <c r="C28" s="70"/>
      <c r="D28" s="78"/>
      <c r="E28" s="78"/>
      <c r="F28" s="71"/>
      <c r="G28" s="30"/>
    </row>
    <row r="29" spans="1:7" s="22" customFormat="1" ht="15" customHeight="1" x14ac:dyDescent="0.25">
      <c r="A29" s="38"/>
      <c r="B29" s="39"/>
      <c r="C29" s="40"/>
      <c r="D29" s="39"/>
      <c r="E29" s="39"/>
      <c r="F29" s="41"/>
      <c r="G29" s="37"/>
    </row>
    <row r="30" spans="1:7" s="22" customFormat="1" ht="15" customHeight="1" x14ac:dyDescent="0.25">
      <c r="A30" s="38"/>
      <c r="B30" s="39"/>
      <c r="C30" s="40"/>
      <c r="D30" s="39"/>
      <c r="E30" s="39"/>
      <c r="F30" s="41"/>
      <c r="G30" s="37"/>
    </row>
    <row r="31" spans="1:7" s="22" customFormat="1" ht="15" customHeight="1" x14ac:dyDescent="0.25">
      <c r="A31" s="38"/>
      <c r="B31" s="39"/>
      <c r="C31" s="40"/>
      <c r="D31" s="39"/>
      <c r="E31" s="39"/>
      <c r="F31" s="41"/>
      <c r="G31" s="37"/>
    </row>
    <row r="32" spans="1:7" s="22" customFormat="1" ht="15" customHeight="1" x14ac:dyDescent="0.25">
      <c r="A32" s="38"/>
      <c r="B32" s="39"/>
      <c r="C32" s="40"/>
      <c r="D32" s="39"/>
      <c r="E32" s="39"/>
      <c r="F32" s="41"/>
      <c r="G32" s="37"/>
    </row>
    <row r="33" spans="1:7" s="22" customFormat="1" ht="15" customHeight="1" x14ac:dyDescent="0.25">
      <c r="A33" s="38"/>
      <c r="B33" s="39"/>
      <c r="C33" s="40"/>
      <c r="D33" s="39"/>
      <c r="E33" s="39"/>
      <c r="F33" s="41"/>
      <c r="G33" s="37"/>
    </row>
    <row r="34" spans="1:7" s="22" customFormat="1" ht="15" customHeight="1" x14ac:dyDescent="0.25">
      <c r="A34" s="38"/>
      <c r="B34" s="39"/>
      <c r="C34" s="40"/>
      <c r="D34" s="39"/>
      <c r="E34" s="39"/>
      <c r="F34" s="41"/>
      <c r="G34" s="37"/>
    </row>
    <row r="35" spans="1:7" s="22" customFormat="1" ht="15" customHeight="1" x14ac:dyDescent="0.25">
      <c r="A35" s="38"/>
      <c r="B35" s="39"/>
      <c r="C35" s="40"/>
      <c r="D35" s="39"/>
      <c r="E35" s="39"/>
      <c r="F35" s="41"/>
      <c r="G35" s="37"/>
    </row>
    <row r="36" spans="1:7" s="22" customFormat="1" ht="15" customHeight="1" x14ac:dyDescent="0.25">
      <c r="A36" s="38"/>
      <c r="B36" s="39"/>
      <c r="C36" s="40"/>
      <c r="D36" s="39"/>
      <c r="E36" s="39"/>
      <c r="F36" s="41"/>
      <c r="G36" s="37"/>
    </row>
    <row r="37" spans="1:7" s="22" customFormat="1" ht="15" customHeight="1" x14ac:dyDescent="0.25">
      <c r="A37" s="38"/>
      <c r="B37" s="39"/>
      <c r="C37" s="40"/>
      <c r="D37" s="39"/>
      <c r="E37" s="39"/>
      <c r="F37" s="41"/>
      <c r="G37" s="37"/>
    </row>
    <row r="38" spans="1:7" s="22" customFormat="1" ht="15" customHeight="1" x14ac:dyDescent="0.25">
      <c r="A38" s="38"/>
      <c r="B38" s="39"/>
      <c r="C38" s="40"/>
      <c r="D38" s="39"/>
      <c r="E38" s="39"/>
      <c r="F38" s="41"/>
      <c r="G38" s="37"/>
    </row>
    <row r="39" spans="1:7" s="22" customFormat="1" ht="15" customHeight="1" x14ac:dyDescent="0.25">
      <c r="A39" s="38"/>
      <c r="B39" s="39"/>
      <c r="C39" s="40"/>
      <c r="D39" s="39"/>
      <c r="E39" s="39"/>
      <c r="F39" s="41"/>
      <c r="G39" s="37"/>
    </row>
    <row r="40" spans="1:7" s="22" customFormat="1" ht="15" customHeight="1" x14ac:dyDescent="0.25">
      <c r="A40" s="38"/>
      <c r="B40" s="39"/>
      <c r="C40" s="40"/>
      <c r="D40" s="39"/>
      <c r="E40" s="39"/>
      <c r="F40" s="41"/>
      <c r="G40" s="37"/>
    </row>
    <row r="41" spans="1:7" s="22" customFormat="1" ht="15" customHeight="1" x14ac:dyDescent="0.25">
      <c r="A41" s="38"/>
      <c r="B41" s="39"/>
      <c r="C41" s="40"/>
      <c r="D41" s="39"/>
      <c r="E41" s="39"/>
      <c r="F41" s="41"/>
      <c r="G41" s="37"/>
    </row>
    <row r="42" spans="1:7" s="22" customFormat="1" ht="15" customHeight="1" x14ac:dyDescent="0.25">
      <c r="A42" s="38"/>
      <c r="B42" s="39"/>
      <c r="C42" s="40"/>
      <c r="D42" s="39"/>
      <c r="E42" s="39"/>
      <c r="F42" s="41"/>
      <c r="G42" s="37"/>
    </row>
    <row r="43" spans="1:7" s="22" customFormat="1" ht="15" customHeight="1" x14ac:dyDescent="0.25">
      <c r="A43" s="38"/>
      <c r="B43" s="39"/>
      <c r="C43" s="40"/>
      <c r="D43" s="39"/>
      <c r="E43" s="39"/>
      <c r="F43" s="41"/>
      <c r="G43" s="37"/>
    </row>
    <row r="44" spans="1:7" s="22" customFormat="1" ht="15" customHeight="1" x14ac:dyDescent="0.25">
      <c r="A44" s="38"/>
      <c r="B44" s="39"/>
      <c r="C44" s="40"/>
      <c r="D44" s="39"/>
      <c r="E44" s="39"/>
      <c r="F44" s="41"/>
      <c r="G44" s="37"/>
    </row>
    <row r="45" spans="1:7" s="22" customFormat="1" ht="15" customHeight="1" x14ac:dyDescent="0.25">
      <c r="A45" s="38"/>
      <c r="B45" s="39"/>
      <c r="C45" s="40"/>
      <c r="D45" s="39"/>
      <c r="E45" s="39"/>
      <c r="F45" s="41"/>
      <c r="G45" s="37"/>
    </row>
    <row r="46" spans="1:7" s="22" customFormat="1" ht="15" customHeight="1" x14ac:dyDescent="0.25">
      <c r="A46" s="38"/>
      <c r="B46" s="39"/>
      <c r="C46" s="40"/>
      <c r="D46" s="39"/>
      <c r="E46" s="39"/>
      <c r="F46" s="41"/>
      <c r="G46" s="37"/>
    </row>
    <row r="47" spans="1:7" s="22" customFormat="1" ht="15" customHeight="1" x14ac:dyDescent="0.25">
      <c r="A47" s="38"/>
      <c r="B47" s="39"/>
      <c r="C47" s="40"/>
      <c r="D47" s="39"/>
      <c r="E47" s="39"/>
      <c r="F47" s="41"/>
      <c r="G47" s="37"/>
    </row>
    <row r="48" spans="1:7" s="22" customFormat="1" ht="15" customHeight="1" x14ac:dyDescent="0.25">
      <c r="A48" s="38"/>
      <c r="B48" s="39"/>
      <c r="C48" s="40"/>
      <c r="D48" s="39"/>
      <c r="E48" s="39"/>
      <c r="F48" s="41"/>
      <c r="G48" s="37"/>
    </row>
    <row r="49" spans="1:7" s="22" customFormat="1" ht="15" customHeight="1" x14ac:dyDescent="0.25">
      <c r="A49" s="38"/>
      <c r="B49" s="39"/>
      <c r="C49" s="40"/>
      <c r="D49" s="39"/>
      <c r="E49" s="39"/>
      <c r="F49" s="41"/>
      <c r="G49" s="37"/>
    </row>
    <row r="50" spans="1:7" s="22" customFormat="1" ht="15" customHeight="1" x14ac:dyDescent="0.25">
      <c r="A50" s="38"/>
      <c r="B50" s="39"/>
      <c r="C50" s="40"/>
      <c r="D50" s="39"/>
      <c r="E50" s="39"/>
      <c r="F50" s="41"/>
      <c r="G50" s="37"/>
    </row>
    <row r="51" spans="1:7" s="22" customFormat="1" ht="15" customHeight="1" x14ac:dyDescent="0.25">
      <c r="A51" s="38"/>
      <c r="B51" s="39"/>
      <c r="C51" s="40"/>
      <c r="D51" s="39"/>
      <c r="E51" s="39"/>
      <c r="F51" s="41"/>
      <c r="G51" s="37"/>
    </row>
    <row r="52" spans="1:7" s="22" customFormat="1" ht="15" customHeight="1" x14ac:dyDescent="0.25">
      <c r="A52" s="38"/>
      <c r="B52" s="39"/>
      <c r="C52" s="40"/>
      <c r="D52" s="39"/>
      <c r="E52" s="39"/>
      <c r="F52" s="41"/>
      <c r="G52" s="37"/>
    </row>
    <row r="53" spans="1:7" s="22" customFormat="1" ht="15" customHeight="1" x14ac:dyDescent="0.25">
      <c r="A53" s="38"/>
      <c r="B53" s="39"/>
      <c r="C53" s="40"/>
      <c r="D53" s="39"/>
      <c r="E53" s="39"/>
      <c r="F53" s="41"/>
      <c r="G53" s="37"/>
    </row>
    <row r="54" spans="1:7" s="22" customFormat="1" ht="15" customHeight="1" x14ac:dyDescent="0.25">
      <c r="A54" s="38"/>
      <c r="B54" s="39"/>
      <c r="C54" s="40"/>
      <c r="D54" s="39"/>
      <c r="E54" s="39"/>
      <c r="F54" s="41"/>
      <c r="G54" s="37"/>
    </row>
    <row r="55" spans="1:7" s="22" customFormat="1" ht="15" customHeight="1" x14ac:dyDescent="0.25">
      <c r="A55" s="38"/>
      <c r="B55" s="39"/>
      <c r="C55" s="40"/>
      <c r="D55" s="39"/>
      <c r="E55" s="39"/>
      <c r="F55" s="41"/>
      <c r="G55" s="37"/>
    </row>
    <row r="56" spans="1:7" s="22" customFormat="1" ht="15" customHeight="1" x14ac:dyDescent="0.25">
      <c r="A56" s="38"/>
      <c r="B56" s="39"/>
      <c r="C56" s="40"/>
      <c r="D56" s="39"/>
      <c r="E56" s="39"/>
      <c r="F56" s="41"/>
      <c r="G56" s="37"/>
    </row>
    <row r="57" spans="1:7" s="22" customFormat="1" ht="15" customHeight="1" x14ac:dyDescent="0.25">
      <c r="A57" s="38"/>
      <c r="B57" s="39"/>
      <c r="C57" s="40"/>
      <c r="D57" s="39"/>
      <c r="E57" s="39"/>
      <c r="F57" s="41"/>
      <c r="G57" s="37"/>
    </row>
    <row r="58" spans="1:7" s="22" customFormat="1" ht="15" customHeight="1" x14ac:dyDescent="0.25">
      <c r="A58" s="38"/>
      <c r="B58" s="39"/>
      <c r="C58" s="40"/>
      <c r="D58" s="39"/>
      <c r="E58" s="39"/>
      <c r="F58" s="41"/>
      <c r="G58" s="37"/>
    </row>
    <row r="59" spans="1:7" s="22" customFormat="1" ht="15" customHeight="1" x14ac:dyDescent="0.25">
      <c r="A59" s="38"/>
      <c r="B59" s="39"/>
      <c r="C59" s="40"/>
      <c r="D59" s="39"/>
      <c r="E59" s="39"/>
      <c r="F59" s="41"/>
      <c r="G59" s="37"/>
    </row>
    <row r="60" spans="1:7" s="22" customFormat="1" ht="15" customHeight="1" x14ac:dyDescent="0.25">
      <c r="A60" s="38"/>
      <c r="B60" s="39"/>
      <c r="C60" s="40"/>
      <c r="D60" s="39"/>
      <c r="E60" s="39"/>
      <c r="F60" s="41"/>
      <c r="G60" s="37"/>
    </row>
    <row r="61" spans="1:7" s="22" customFormat="1" ht="15" customHeight="1" x14ac:dyDescent="0.25">
      <c r="A61" s="38"/>
      <c r="B61" s="39"/>
      <c r="C61" s="40"/>
      <c r="D61" s="39"/>
      <c r="E61" s="39"/>
      <c r="F61" s="41"/>
      <c r="G61" s="37"/>
    </row>
    <row r="62" spans="1:7" s="22" customFormat="1" ht="15" customHeight="1" x14ac:dyDescent="0.25">
      <c r="A62" s="38"/>
      <c r="B62" s="39"/>
      <c r="C62" s="40"/>
      <c r="D62" s="39"/>
      <c r="E62" s="39"/>
      <c r="F62" s="41"/>
      <c r="G62" s="37"/>
    </row>
    <row r="63" spans="1:7" s="22" customFormat="1" ht="15" customHeight="1" x14ac:dyDescent="0.25">
      <c r="A63" s="38"/>
      <c r="B63" s="39"/>
      <c r="C63" s="40"/>
      <c r="D63" s="39"/>
      <c r="E63" s="39"/>
      <c r="F63" s="41"/>
      <c r="G63" s="37"/>
    </row>
    <row r="64" spans="1:7" s="22" customFormat="1" ht="15" customHeight="1" x14ac:dyDescent="0.25">
      <c r="A64" s="38"/>
      <c r="B64" s="39"/>
      <c r="C64" s="40"/>
      <c r="D64" s="39"/>
      <c r="E64" s="39"/>
      <c r="F64" s="41"/>
      <c r="G64" s="37"/>
    </row>
    <row r="65" spans="1:7" s="22" customFormat="1" ht="15" customHeight="1" x14ac:dyDescent="0.25">
      <c r="A65" s="38"/>
      <c r="B65" s="39"/>
      <c r="C65" s="40"/>
      <c r="D65" s="39"/>
      <c r="E65" s="39"/>
      <c r="F65" s="41"/>
      <c r="G65" s="37"/>
    </row>
    <row r="66" spans="1:7" s="22" customFormat="1" ht="15" customHeight="1" x14ac:dyDescent="0.25">
      <c r="A66" s="38"/>
      <c r="B66" s="39"/>
      <c r="C66" s="40"/>
      <c r="D66" s="39"/>
      <c r="E66" s="39"/>
      <c r="F66" s="41"/>
      <c r="G66" s="37"/>
    </row>
    <row r="67" spans="1:7" s="22" customFormat="1" ht="15" customHeight="1" x14ac:dyDescent="0.25">
      <c r="A67" s="38"/>
      <c r="B67" s="39"/>
      <c r="C67" s="40"/>
      <c r="D67" s="39"/>
      <c r="E67" s="39"/>
      <c r="F67" s="41"/>
      <c r="G67" s="37"/>
    </row>
    <row r="68" spans="1:7" s="22" customFormat="1" ht="15" customHeight="1" x14ac:dyDescent="0.25">
      <c r="A68" s="38"/>
      <c r="B68" s="39"/>
      <c r="C68" s="40"/>
      <c r="D68" s="39"/>
      <c r="E68" s="39"/>
      <c r="F68" s="41"/>
      <c r="G68" s="37"/>
    </row>
    <row r="69" spans="1:7" s="22" customFormat="1" ht="15" customHeight="1" x14ac:dyDescent="0.25">
      <c r="A69" s="38"/>
      <c r="B69" s="39"/>
      <c r="C69" s="40"/>
      <c r="D69" s="39"/>
      <c r="E69" s="39"/>
      <c r="F69" s="41"/>
      <c r="G69" s="37"/>
    </row>
    <row r="70" spans="1:7" s="22" customFormat="1" ht="15" customHeight="1" x14ac:dyDescent="0.25">
      <c r="A70" s="38"/>
      <c r="B70" s="39"/>
      <c r="C70" s="40"/>
      <c r="D70" s="39"/>
      <c r="E70" s="39"/>
      <c r="F70" s="41"/>
      <c r="G70" s="37"/>
    </row>
    <row r="71" spans="1:7" s="22" customFormat="1" ht="15" customHeight="1" x14ac:dyDescent="0.25">
      <c r="A71" s="38"/>
      <c r="B71" s="39"/>
      <c r="C71" s="40"/>
      <c r="D71" s="39"/>
      <c r="E71" s="39"/>
      <c r="F71" s="41"/>
      <c r="G71" s="37"/>
    </row>
    <row r="72" spans="1:7" s="22" customFormat="1" ht="15" customHeight="1" x14ac:dyDescent="0.25">
      <c r="A72" s="38"/>
      <c r="B72" s="39"/>
      <c r="C72" s="40"/>
      <c r="D72" s="39"/>
      <c r="E72" s="39"/>
      <c r="F72" s="41"/>
      <c r="G72" s="37"/>
    </row>
    <row r="73" spans="1:7" s="22" customFormat="1" ht="15" customHeight="1" x14ac:dyDescent="0.25">
      <c r="A73" s="38"/>
      <c r="B73" s="39"/>
      <c r="C73" s="40"/>
      <c r="D73" s="39"/>
      <c r="E73" s="39"/>
      <c r="F73" s="41"/>
      <c r="G73" s="37"/>
    </row>
    <row r="74" spans="1:7" s="22" customFormat="1" ht="15" customHeight="1" x14ac:dyDescent="0.25">
      <c r="A74" s="38"/>
      <c r="B74" s="39"/>
      <c r="C74" s="40"/>
      <c r="D74" s="39"/>
      <c r="E74" s="39"/>
      <c r="F74" s="41"/>
      <c r="G74" s="37"/>
    </row>
    <row r="75" spans="1:7" s="22" customFormat="1" ht="15" customHeight="1" x14ac:dyDescent="0.25">
      <c r="A75" s="38"/>
      <c r="B75" s="39"/>
      <c r="C75" s="40"/>
      <c r="D75" s="39"/>
      <c r="E75" s="39"/>
      <c r="F75" s="41"/>
      <c r="G75" s="37"/>
    </row>
    <row r="76" spans="1:7" s="22" customFormat="1" ht="15" customHeight="1" x14ac:dyDescent="0.25">
      <c r="A76" s="38"/>
      <c r="B76" s="39"/>
      <c r="C76" s="40"/>
      <c r="D76" s="39"/>
      <c r="E76" s="39"/>
      <c r="F76" s="41"/>
      <c r="G76" s="37"/>
    </row>
    <row r="77" spans="1:7" s="22" customFormat="1" ht="15" customHeight="1" x14ac:dyDescent="0.25">
      <c r="A77" s="38"/>
      <c r="B77" s="39"/>
      <c r="C77" s="40"/>
      <c r="D77" s="39"/>
      <c r="E77" s="39"/>
      <c r="F77" s="41"/>
      <c r="G77" s="37"/>
    </row>
    <row r="78" spans="1:7" s="22" customFormat="1" ht="15" customHeight="1" x14ac:dyDescent="0.25">
      <c r="A78" s="38"/>
      <c r="B78" s="39"/>
      <c r="C78" s="40"/>
      <c r="D78" s="39"/>
      <c r="E78" s="39"/>
      <c r="F78" s="41"/>
      <c r="G78" s="37"/>
    </row>
    <row r="79" spans="1:7" s="22" customFormat="1" ht="15" customHeight="1" x14ac:dyDescent="0.25">
      <c r="A79" s="38"/>
      <c r="B79" s="39"/>
      <c r="C79" s="40"/>
      <c r="D79" s="39"/>
      <c r="E79" s="39"/>
      <c r="F79" s="41"/>
      <c r="G79" s="37"/>
    </row>
    <row r="80" spans="1:7" s="22" customFormat="1" ht="15" customHeight="1" x14ac:dyDescent="0.25">
      <c r="A80" s="38"/>
      <c r="B80" s="39"/>
      <c r="C80" s="40"/>
      <c r="D80" s="39"/>
      <c r="E80" s="39"/>
      <c r="F80" s="41"/>
      <c r="G80" s="37"/>
    </row>
    <row r="81" spans="1:7" s="22" customFormat="1" ht="15" customHeight="1" x14ac:dyDescent="0.25">
      <c r="A81" s="38"/>
      <c r="B81" s="39"/>
      <c r="C81" s="40"/>
      <c r="D81" s="39"/>
      <c r="E81" s="39"/>
      <c r="F81" s="41"/>
      <c r="G81" s="37"/>
    </row>
    <row r="82" spans="1:7" s="22" customFormat="1" ht="15" customHeight="1" x14ac:dyDescent="0.25">
      <c r="A82" s="38"/>
      <c r="B82" s="39"/>
      <c r="C82" s="40"/>
      <c r="D82" s="39"/>
      <c r="E82" s="39"/>
      <c r="F82" s="41"/>
      <c r="G82" s="37"/>
    </row>
    <row r="83" spans="1:7" s="22" customFormat="1" ht="15" customHeight="1" x14ac:dyDescent="0.25">
      <c r="A83" s="38"/>
      <c r="B83" s="39"/>
      <c r="C83" s="40"/>
      <c r="D83" s="39"/>
      <c r="E83" s="39"/>
      <c r="F83" s="41"/>
      <c r="G83" s="37"/>
    </row>
    <row r="84" spans="1:7" s="22" customFormat="1" ht="15" customHeight="1" x14ac:dyDescent="0.25">
      <c r="A84" s="38"/>
      <c r="B84" s="39"/>
      <c r="C84" s="40"/>
      <c r="D84" s="39"/>
      <c r="E84" s="39"/>
      <c r="F84" s="41"/>
      <c r="G84" s="37"/>
    </row>
    <row r="85" spans="1:7" s="22" customFormat="1" ht="15" customHeight="1" x14ac:dyDescent="0.25">
      <c r="A85" s="38"/>
      <c r="B85" s="39"/>
      <c r="C85" s="40"/>
      <c r="D85" s="39"/>
      <c r="E85" s="39"/>
      <c r="F85" s="41"/>
      <c r="G85" s="37"/>
    </row>
    <row r="86" spans="1:7" s="22" customFormat="1" ht="15" customHeight="1" x14ac:dyDescent="0.25">
      <c r="A86" s="38"/>
      <c r="B86" s="39"/>
      <c r="C86" s="40"/>
      <c r="D86" s="39"/>
      <c r="E86" s="39"/>
      <c r="F86" s="41"/>
      <c r="G86" s="37"/>
    </row>
    <row r="87" spans="1:7" s="22" customFormat="1" ht="15" customHeight="1" x14ac:dyDescent="0.25">
      <c r="A87" s="38"/>
      <c r="B87" s="39"/>
      <c r="C87" s="40"/>
      <c r="D87" s="39"/>
      <c r="E87" s="39"/>
      <c r="F87" s="41"/>
      <c r="G87" s="37"/>
    </row>
    <row r="88" spans="1:7" s="22" customFormat="1" ht="15" customHeight="1" x14ac:dyDescent="0.25">
      <c r="A88" s="38"/>
      <c r="B88" s="39"/>
      <c r="C88" s="40"/>
      <c r="D88" s="39"/>
      <c r="E88" s="39"/>
      <c r="F88" s="41"/>
      <c r="G88" s="37"/>
    </row>
    <row r="89" spans="1:7" s="22" customFormat="1" ht="15" customHeight="1" x14ac:dyDescent="0.25">
      <c r="A89" s="38"/>
      <c r="B89" s="39"/>
      <c r="C89" s="40"/>
      <c r="D89" s="39"/>
      <c r="E89" s="39"/>
      <c r="F89" s="41"/>
      <c r="G89" s="37"/>
    </row>
    <row r="90" spans="1:7" s="22" customFormat="1" ht="15" customHeight="1" x14ac:dyDescent="0.25">
      <c r="A90" s="38"/>
      <c r="B90" s="39"/>
      <c r="C90" s="40"/>
      <c r="D90" s="39"/>
      <c r="E90" s="39"/>
      <c r="F90" s="41"/>
      <c r="G90" s="37"/>
    </row>
    <row r="91" spans="1:7" s="22" customFormat="1" ht="15" customHeight="1" x14ac:dyDescent="0.25">
      <c r="A91" s="38"/>
      <c r="B91" s="39"/>
      <c r="C91" s="40"/>
      <c r="D91" s="39"/>
      <c r="E91" s="39"/>
      <c r="F91" s="41"/>
      <c r="G91" s="37"/>
    </row>
    <row r="92" spans="1:7" s="22" customFormat="1" ht="15" customHeight="1" x14ac:dyDescent="0.25">
      <c r="A92" s="38"/>
      <c r="B92" s="39"/>
      <c r="C92" s="40"/>
      <c r="D92" s="39"/>
      <c r="E92" s="39"/>
      <c r="F92" s="41"/>
      <c r="G92" s="37"/>
    </row>
    <row r="93" spans="1:7" s="22" customFormat="1" ht="15" customHeight="1" x14ac:dyDescent="0.25">
      <c r="A93" s="38"/>
      <c r="B93" s="39"/>
      <c r="C93" s="40"/>
      <c r="D93" s="39"/>
      <c r="E93" s="39"/>
      <c r="F93" s="41"/>
      <c r="G93" s="37"/>
    </row>
    <row r="94" spans="1:7" s="22" customFormat="1" ht="15" customHeight="1" x14ac:dyDescent="0.25">
      <c r="A94" s="38"/>
      <c r="B94" s="39"/>
      <c r="C94" s="40"/>
      <c r="D94" s="39"/>
      <c r="E94" s="39"/>
      <c r="F94" s="41"/>
      <c r="G94" s="37"/>
    </row>
    <row r="95" spans="1:7" s="22" customFormat="1" ht="15" customHeight="1" x14ac:dyDescent="0.25">
      <c r="A95" s="38"/>
      <c r="B95" s="39"/>
      <c r="C95" s="40"/>
      <c r="D95" s="39"/>
      <c r="E95" s="39"/>
      <c r="F95" s="41"/>
      <c r="G95" s="37"/>
    </row>
    <row r="96" spans="1:7" s="22" customFormat="1" ht="15" customHeight="1" x14ac:dyDescent="0.25">
      <c r="A96" s="38"/>
      <c r="B96" s="39"/>
      <c r="C96" s="40"/>
      <c r="D96" s="39"/>
      <c r="E96" s="39"/>
      <c r="F96" s="41"/>
      <c r="G96" s="37"/>
    </row>
    <row r="97" spans="1:7" s="22" customFormat="1" ht="15" customHeight="1" x14ac:dyDescent="0.25">
      <c r="A97" s="38"/>
      <c r="B97" s="39"/>
      <c r="C97" s="40"/>
      <c r="D97" s="39"/>
      <c r="E97" s="39"/>
      <c r="F97" s="41"/>
      <c r="G97" s="37"/>
    </row>
    <row r="98" spans="1:7" s="22" customFormat="1" ht="15" customHeight="1" x14ac:dyDescent="0.25">
      <c r="A98" s="38"/>
      <c r="B98" s="39"/>
      <c r="C98" s="40"/>
      <c r="D98" s="39"/>
      <c r="E98" s="39"/>
      <c r="F98" s="41"/>
      <c r="G98" s="37"/>
    </row>
    <row r="99" spans="1:7" s="22" customFormat="1" ht="15" customHeight="1" x14ac:dyDescent="0.25">
      <c r="A99" s="38"/>
      <c r="B99" s="39"/>
      <c r="C99" s="40"/>
      <c r="D99" s="39"/>
      <c r="E99" s="39"/>
      <c r="F99" s="41"/>
      <c r="G99" s="37"/>
    </row>
    <row r="100" spans="1:7" s="22" customFormat="1" ht="15" customHeight="1" x14ac:dyDescent="0.25">
      <c r="A100" s="38"/>
      <c r="B100" s="39"/>
      <c r="C100" s="40"/>
      <c r="D100" s="39"/>
      <c r="E100" s="39"/>
      <c r="F100" s="41"/>
      <c r="G100" s="37"/>
    </row>
    <row r="101" spans="1:7" s="22" customFormat="1" ht="15" customHeight="1" x14ac:dyDescent="0.25">
      <c r="A101" s="38"/>
      <c r="B101" s="39"/>
      <c r="C101" s="40"/>
      <c r="D101" s="39"/>
      <c r="E101" s="39"/>
      <c r="F101" s="41"/>
      <c r="G101" s="37"/>
    </row>
    <row r="102" spans="1:7" s="22" customFormat="1" ht="15" customHeight="1" x14ac:dyDescent="0.25">
      <c r="A102" s="38"/>
      <c r="B102" s="39"/>
      <c r="C102" s="40"/>
      <c r="D102" s="39"/>
      <c r="E102" s="39"/>
      <c r="F102" s="41"/>
      <c r="G102" s="37"/>
    </row>
    <row r="103" spans="1:7" s="22" customFormat="1" ht="15" customHeight="1" x14ac:dyDescent="0.25">
      <c r="A103" s="38"/>
      <c r="B103" s="39"/>
      <c r="C103" s="40"/>
      <c r="D103" s="39"/>
      <c r="E103" s="39"/>
      <c r="F103" s="41"/>
      <c r="G103" s="37"/>
    </row>
    <row r="104" spans="1:7" s="22" customFormat="1" ht="15" customHeight="1" x14ac:dyDescent="0.25">
      <c r="A104" s="38"/>
      <c r="B104" s="39"/>
      <c r="C104" s="40"/>
      <c r="D104" s="39"/>
      <c r="E104" s="39"/>
      <c r="F104" s="41"/>
      <c r="G104" s="37"/>
    </row>
    <row r="105" spans="1:7" s="22" customFormat="1" ht="15" customHeight="1" x14ac:dyDescent="0.25">
      <c r="A105" s="38"/>
      <c r="B105" s="39"/>
      <c r="C105" s="40"/>
      <c r="D105" s="39"/>
      <c r="E105" s="39"/>
      <c r="F105" s="41"/>
      <c r="G105" s="37"/>
    </row>
    <row r="106" spans="1:7" s="22" customFormat="1" ht="15" customHeight="1" x14ac:dyDescent="0.25">
      <c r="A106" s="38"/>
      <c r="B106" s="39"/>
      <c r="C106" s="40"/>
      <c r="D106" s="39"/>
      <c r="E106" s="39"/>
      <c r="F106" s="41"/>
      <c r="G106" s="37"/>
    </row>
    <row r="107" spans="1:7" s="22" customFormat="1" ht="15" customHeight="1" x14ac:dyDescent="0.25">
      <c r="A107" s="38"/>
      <c r="B107" s="39"/>
      <c r="C107" s="40"/>
      <c r="D107" s="39"/>
      <c r="E107" s="39"/>
      <c r="F107" s="41"/>
      <c r="G107" s="37"/>
    </row>
    <row r="108" spans="1:7" s="22" customFormat="1" ht="15" customHeight="1" x14ac:dyDescent="0.25">
      <c r="A108" s="38"/>
      <c r="B108" s="39"/>
      <c r="C108" s="40"/>
      <c r="D108" s="39"/>
      <c r="E108" s="39"/>
      <c r="F108" s="41"/>
      <c r="G108" s="37"/>
    </row>
    <row r="109" spans="1:7" s="22" customFormat="1" ht="15" customHeight="1" x14ac:dyDescent="0.25">
      <c r="A109" s="38"/>
      <c r="B109" s="39"/>
      <c r="C109" s="40"/>
      <c r="D109" s="39"/>
      <c r="E109" s="39"/>
      <c r="F109" s="41"/>
      <c r="G109" s="37"/>
    </row>
    <row r="110" spans="1:7" s="22" customFormat="1" ht="15" customHeight="1" x14ac:dyDescent="0.25">
      <c r="A110" s="38"/>
      <c r="B110" s="39"/>
      <c r="C110" s="40"/>
      <c r="D110" s="39"/>
      <c r="E110" s="39"/>
      <c r="F110" s="41"/>
      <c r="G110" s="37"/>
    </row>
    <row r="111" spans="1:7" s="22" customFormat="1" ht="15" customHeight="1" x14ac:dyDescent="0.25">
      <c r="A111" s="38"/>
      <c r="B111" s="39"/>
      <c r="C111" s="40"/>
      <c r="D111" s="39"/>
      <c r="E111" s="39"/>
      <c r="F111" s="41"/>
      <c r="G111" s="37"/>
    </row>
    <row r="112" spans="1:7" s="22" customFormat="1" ht="15" customHeight="1" x14ac:dyDescent="0.25">
      <c r="A112" s="38"/>
      <c r="B112" s="39"/>
      <c r="C112" s="40"/>
      <c r="D112" s="39"/>
      <c r="E112" s="39"/>
      <c r="F112" s="41"/>
      <c r="G112" s="37"/>
    </row>
    <row r="113" spans="1:7" s="22" customFormat="1" ht="15" customHeight="1" x14ac:dyDescent="0.25">
      <c r="A113" s="38"/>
      <c r="B113" s="39"/>
      <c r="C113" s="40"/>
      <c r="D113" s="39"/>
      <c r="E113" s="39"/>
      <c r="F113" s="41"/>
      <c r="G113" s="37"/>
    </row>
    <row r="114" spans="1:7" s="22" customFormat="1" ht="15" customHeight="1" x14ac:dyDescent="0.25">
      <c r="A114" s="38"/>
      <c r="B114" s="39"/>
      <c r="C114" s="40"/>
      <c r="D114" s="39"/>
      <c r="E114" s="39"/>
      <c r="F114" s="41"/>
      <c r="G114" s="37"/>
    </row>
    <row r="115" spans="1:7" s="22" customFormat="1" ht="15" customHeight="1" x14ac:dyDescent="0.25">
      <c r="A115" s="38"/>
      <c r="B115" s="39"/>
      <c r="C115" s="40"/>
      <c r="D115" s="39"/>
      <c r="E115" s="39"/>
      <c r="F115" s="41"/>
      <c r="G115" s="37"/>
    </row>
    <row r="116" spans="1:7" s="22" customFormat="1" ht="15" customHeight="1" x14ac:dyDescent="0.25">
      <c r="A116" s="38"/>
      <c r="B116" s="39"/>
      <c r="C116" s="40"/>
      <c r="D116" s="39"/>
      <c r="E116" s="39"/>
      <c r="F116" s="41"/>
      <c r="G116" s="37"/>
    </row>
    <row r="117" spans="1:7" s="22" customFormat="1" ht="15" customHeight="1" x14ac:dyDescent="0.25">
      <c r="A117" s="38"/>
      <c r="B117" s="39"/>
      <c r="C117" s="40"/>
      <c r="D117" s="39"/>
      <c r="E117" s="39"/>
      <c r="F117" s="41"/>
      <c r="G117" s="37"/>
    </row>
    <row r="118" spans="1:7" s="22" customFormat="1" ht="15" customHeight="1" x14ac:dyDescent="0.25">
      <c r="A118" s="38"/>
      <c r="B118" s="39"/>
      <c r="C118" s="40"/>
      <c r="D118" s="39"/>
      <c r="E118" s="39"/>
      <c r="F118" s="41"/>
      <c r="G118" s="37"/>
    </row>
    <row r="119" spans="1:7" s="22" customFormat="1" ht="15" customHeight="1" x14ac:dyDescent="0.25">
      <c r="A119" s="38"/>
      <c r="B119" s="39"/>
      <c r="C119" s="40"/>
      <c r="D119" s="39"/>
      <c r="E119" s="39"/>
      <c r="F119" s="41"/>
      <c r="G119" s="37"/>
    </row>
    <row r="120" spans="1:7" s="22" customFormat="1" ht="15" customHeight="1" x14ac:dyDescent="0.25">
      <c r="A120" s="38"/>
      <c r="B120" s="39"/>
      <c r="C120" s="40"/>
      <c r="D120" s="39"/>
      <c r="E120" s="39"/>
      <c r="F120" s="41"/>
      <c r="G120" s="37"/>
    </row>
    <row r="121" spans="1:7" s="22" customFormat="1" ht="15" customHeight="1" x14ac:dyDescent="0.25">
      <c r="A121" s="38"/>
      <c r="B121" s="39"/>
      <c r="C121" s="40"/>
      <c r="D121" s="39"/>
      <c r="E121" s="39"/>
      <c r="F121" s="41"/>
      <c r="G121" s="37"/>
    </row>
    <row r="122" spans="1:7" s="22" customFormat="1" ht="15" customHeight="1" x14ac:dyDescent="0.25">
      <c r="A122" s="38"/>
      <c r="B122" s="39"/>
      <c r="C122" s="40"/>
      <c r="D122" s="39"/>
      <c r="E122" s="39"/>
      <c r="F122" s="41"/>
      <c r="G122" s="37"/>
    </row>
    <row r="123" spans="1:7" s="22" customFormat="1" ht="15" customHeight="1" x14ac:dyDescent="0.25">
      <c r="A123" s="38"/>
      <c r="B123" s="39"/>
      <c r="C123" s="40"/>
      <c r="D123" s="39"/>
      <c r="E123" s="39"/>
      <c r="F123" s="41"/>
      <c r="G123" s="37"/>
    </row>
    <row r="124" spans="1:7" s="22" customFormat="1" ht="15" customHeight="1" x14ac:dyDescent="0.25">
      <c r="A124" s="38"/>
      <c r="B124" s="39"/>
      <c r="C124" s="40"/>
      <c r="D124" s="39"/>
      <c r="E124" s="39"/>
      <c r="F124" s="41"/>
      <c r="G124" s="37"/>
    </row>
    <row r="125" spans="1:7" s="22" customFormat="1" ht="15" customHeight="1" x14ac:dyDescent="0.25">
      <c r="A125" s="38"/>
      <c r="B125" s="39"/>
      <c r="C125" s="40"/>
      <c r="D125" s="39"/>
      <c r="E125" s="39"/>
      <c r="F125" s="41"/>
      <c r="G125" s="37"/>
    </row>
    <row r="126" spans="1:7" s="22" customFormat="1" ht="15" customHeight="1" x14ac:dyDescent="0.25">
      <c r="A126" s="38"/>
      <c r="B126" s="39"/>
      <c r="C126" s="40"/>
      <c r="D126" s="39"/>
      <c r="E126" s="39"/>
      <c r="F126" s="41"/>
      <c r="G126" s="37"/>
    </row>
    <row r="127" spans="1:7" s="22" customFormat="1" ht="15" customHeight="1" x14ac:dyDescent="0.25">
      <c r="A127" s="38"/>
      <c r="B127" s="39"/>
      <c r="C127" s="40"/>
      <c r="D127" s="39"/>
      <c r="E127" s="39"/>
      <c r="F127" s="41"/>
      <c r="G127" s="37"/>
    </row>
    <row r="128" spans="1:7" s="22" customFormat="1" ht="15" customHeight="1" x14ac:dyDescent="0.25">
      <c r="A128" s="38"/>
      <c r="B128" s="39"/>
      <c r="C128" s="40"/>
      <c r="D128" s="39"/>
      <c r="E128" s="39"/>
      <c r="F128" s="41"/>
      <c r="G128" s="37"/>
    </row>
    <row r="129" spans="1:7" s="22" customFormat="1" ht="15" customHeight="1" x14ac:dyDescent="0.25">
      <c r="A129" s="38"/>
      <c r="B129" s="39"/>
      <c r="C129" s="40"/>
      <c r="D129" s="39"/>
      <c r="E129" s="39"/>
      <c r="F129" s="41"/>
      <c r="G129" s="37"/>
    </row>
    <row r="130" spans="1:7" s="22" customFormat="1" ht="15" customHeight="1" x14ac:dyDescent="0.25">
      <c r="A130" s="38"/>
      <c r="B130" s="39"/>
      <c r="C130" s="40"/>
      <c r="D130" s="39"/>
      <c r="E130" s="39"/>
      <c r="F130" s="41"/>
      <c r="G130" s="37"/>
    </row>
    <row r="131" spans="1:7" s="22" customFormat="1" ht="15" customHeight="1" x14ac:dyDescent="0.25">
      <c r="A131" s="38"/>
      <c r="B131" s="39"/>
      <c r="C131" s="40"/>
      <c r="D131" s="39"/>
      <c r="E131" s="39"/>
      <c r="F131" s="41"/>
      <c r="G131" s="37"/>
    </row>
    <row r="132" spans="1:7" s="22" customFormat="1" ht="15" customHeight="1" x14ac:dyDescent="0.25">
      <c r="A132" s="38"/>
      <c r="B132" s="39"/>
      <c r="C132" s="40"/>
      <c r="D132" s="39"/>
      <c r="E132" s="39"/>
      <c r="F132" s="41"/>
      <c r="G132" s="37"/>
    </row>
    <row r="133" spans="1:7" s="22" customFormat="1" ht="15" customHeight="1" x14ac:dyDescent="0.25">
      <c r="A133" s="38"/>
      <c r="B133" s="39"/>
      <c r="C133" s="40"/>
      <c r="D133" s="39"/>
      <c r="E133" s="39"/>
      <c r="F133" s="41"/>
      <c r="G133" s="37"/>
    </row>
    <row r="134" spans="1:7" s="22" customFormat="1" ht="15" customHeight="1" x14ac:dyDescent="0.25">
      <c r="A134" s="38"/>
      <c r="B134" s="39"/>
      <c r="C134" s="40"/>
      <c r="D134" s="39"/>
      <c r="E134" s="39"/>
      <c r="F134" s="41"/>
      <c r="G134" s="37"/>
    </row>
    <row r="135" spans="1:7" s="22" customFormat="1" ht="15" customHeight="1" x14ac:dyDescent="0.25">
      <c r="A135" s="38"/>
      <c r="B135" s="39"/>
      <c r="C135" s="40"/>
      <c r="D135" s="39"/>
      <c r="E135" s="39"/>
      <c r="F135" s="41"/>
      <c r="G135" s="37"/>
    </row>
    <row r="136" spans="1:7" s="22" customFormat="1" ht="15" customHeight="1" x14ac:dyDescent="0.25">
      <c r="A136" s="38"/>
      <c r="B136" s="39"/>
      <c r="C136" s="40"/>
      <c r="D136" s="39"/>
      <c r="E136" s="39"/>
      <c r="F136" s="41"/>
      <c r="G136" s="37"/>
    </row>
    <row r="137" spans="1:7" s="22" customFormat="1" ht="15" customHeight="1" x14ac:dyDescent="0.25">
      <c r="A137" s="38"/>
      <c r="B137" s="39"/>
      <c r="C137" s="40"/>
      <c r="D137" s="39"/>
      <c r="E137" s="39"/>
      <c r="F137" s="41"/>
      <c r="G137" s="37"/>
    </row>
    <row r="138" spans="1:7" s="22" customFormat="1" ht="15" customHeight="1" x14ac:dyDescent="0.25">
      <c r="A138" s="38"/>
      <c r="B138" s="39"/>
      <c r="C138" s="40"/>
      <c r="D138" s="39"/>
      <c r="E138" s="39"/>
      <c r="F138" s="41"/>
      <c r="G138" s="37"/>
    </row>
    <row r="139" spans="1:7" s="22" customFormat="1" ht="15" customHeight="1" x14ac:dyDescent="0.25">
      <c r="A139" s="38"/>
      <c r="B139" s="39"/>
      <c r="C139" s="40"/>
      <c r="D139" s="39"/>
      <c r="E139" s="39"/>
      <c r="F139" s="41"/>
      <c r="G139" s="37"/>
    </row>
    <row r="140" spans="1:7" s="22" customFormat="1" ht="15" customHeight="1" x14ac:dyDescent="0.25">
      <c r="A140" s="38"/>
      <c r="B140" s="39"/>
      <c r="C140" s="40"/>
      <c r="D140" s="39"/>
      <c r="E140" s="39"/>
      <c r="F140" s="41"/>
      <c r="G140" s="37"/>
    </row>
    <row r="141" spans="1:7" s="22" customFormat="1" ht="15" customHeight="1" x14ac:dyDescent="0.25">
      <c r="A141" s="38"/>
      <c r="B141" s="39"/>
      <c r="C141" s="40"/>
      <c r="D141" s="39"/>
      <c r="E141" s="39"/>
      <c r="F141" s="41"/>
      <c r="G141" s="37"/>
    </row>
    <row r="142" spans="1:7" s="22" customFormat="1" ht="15" customHeight="1" x14ac:dyDescent="0.25">
      <c r="A142" s="38"/>
      <c r="B142" s="39"/>
      <c r="C142" s="40"/>
      <c r="D142" s="39"/>
      <c r="E142" s="39"/>
      <c r="F142" s="41"/>
      <c r="G142" s="37"/>
    </row>
    <row r="143" spans="1:7" s="22" customFormat="1" ht="15" customHeight="1" x14ac:dyDescent="0.25">
      <c r="A143" s="38"/>
      <c r="B143" s="39"/>
      <c r="C143" s="40"/>
      <c r="D143" s="39"/>
      <c r="E143" s="39"/>
      <c r="F143" s="41"/>
      <c r="G143" s="37"/>
    </row>
    <row r="144" spans="1:7" s="22" customFormat="1" ht="15" customHeight="1" x14ac:dyDescent="0.25">
      <c r="A144" s="38"/>
      <c r="B144" s="39"/>
      <c r="C144" s="40"/>
      <c r="D144" s="39"/>
      <c r="E144" s="39"/>
      <c r="F144" s="41"/>
      <c r="G144" s="37"/>
    </row>
    <row r="145" spans="1:7" s="22" customFormat="1" ht="15" customHeight="1" x14ac:dyDescent="0.25">
      <c r="A145" s="38"/>
      <c r="B145" s="39"/>
      <c r="C145" s="40"/>
      <c r="D145" s="39"/>
      <c r="E145" s="39"/>
      <c r="F145" s="41"/>
      <c r="G145" s="37"/>
    </row>
    <row r="146" spans="1:7" s="22" customFormat="1" ht="15" customHeight="1" x14ac:dyDescent="0.25">
      <c r="A146" s="38"/>
      <c r="B146" s="39"/>
      <c r="C146" s="40"/>
      <c r="D146" s="39"/>
      <c r="E146" s="39"/>
      <c r="F146" s="41"/>
      <c r="G146" s="37"/>
    </row>
    <row r="147" spans="1:7" s="22" customFormat="1" ht="15" customHeight="1" x14ac:dyDescent="0.25">
      <c r="A147" s="38"/>
      <c r="B147" s="39"/>
      <c r="C147" s="40"/>
      <c r="D147" s="39"/>
      <c r="E147" s="39"/>
      <c r="F147" s="41"/>
      <c r="G147" s="37"/>
    </row>
    <row r="148" spans="1:7" s="22" customFormat="1" ht="15" customHeight="1" x14ac:dyDescent="0.25">
      <c r="A148" s="38"/>
      <c r="B148" s="39"/>
      <c r="C148" s="40"/>
      <c r="D148" s="39"/>
      <c r="E148" s="39"/>
      <c r="F148" s="41"/>
      <c r="G148" s="37"/>
    </row>
    <row r="149" spans="1:7" s="22" customFormat="1" ht="15" customHeight="1" x14ac:dyDescent="0.25">
      <c r="A149" s="38"/>
      <c r="B149" s="39"/>
      <c r="C149" s="40"/>
      <c r="D149" s="39"/>
      <c r="E149" s="39"/>
      <c r="F149" s="41"/>
      <c r="G149" s="37"/>
    </row>
    <row r="150" spans="1:7" s="22" customFormat="1" ht="15" customHeight="1" x14ac:dyDescent="0.25">
      <c r="A150" s="38"/>
      <c r="B150" s="39"/>
      <c r="C150" s="40"/>
      <c r="D150" s="39"/>
      <c r="E150" s="39"/>
      <c r="F150" s="41"/>
      <c r="G150" s="37"/>
    </row>
    <row r="151" spans="1:7" s="22" customFormat="1" ht="15" customHeight="1" x14ac:dyDescent="0.25">
      <c r="A151" s="38"/>
      <c r="B151" s="39"/>
      <c r="C151" s="40"/>
      <c r="D151" s="39"/>
      <c r="E151" s="39"/>
      <c r="F151" s="41"/>
      <c r="G151" s="37"/>
    </row>
    <row r="152" spans="1:7" s="22" customFormat="1" ht="15" customHeight="1" x14ac:dyDescent="0.25">
      <c r="A152" s="38"/>
      <c r="B152" s="39"/>
      <c r="C152" s="40"/>
      <c r="D152" s="39"/>
      <c r="E152" s="39"/>
      <c r="F152" s="41"/>
      <c r="G152" s="37"/>
    </row>
    <row r="153" spans="1:7" s="22" customFormat="1" ht="15" customHeight="1" x14ac:dyDescent="0.25">
      <c r="A153" s="38"/>
      <c r="B153" s="39"/>
      <c r="C153" s="40"/>
      <c r="D153" s="39"/>
      <c r="E153" s="39"/>
      <c r="F153" s="41"/>
      <c r="G153" s="37"/>
    </row>
    <row r="154" spans="1:7" s="22" customFormat="1" ht="15" customHeight="1" x14ac:dyDescent="0.25">
      <c r="A154" s="38"/>
      <c r="B154" s="39"/>
      <c r="C154" s="40"/>
      <c r="D154" s="39"/>
      <c r="E154" s="39"/>
      <c r="F154" s="41"/>
      <c r="G154" s="37"/>
    </row>
    <row r="155" spans="1:7" s="22" customFormat="1" ht="15" customHeight="1" x14ac:dyDescent="0.25">
      <c r="A155" s="38"/>
      <c r="B155" s="39"/>
      <c r="C155" s="40"/>
      <c r="D155" s="39"/>
      <c r="E155" s="39"/>
      <c r="F155" s="41"/>
      <c r="G155" s="37"/>
    </row>
    <row r="156" spans="1:7" s="22" customFormat="1" ht="15" customHeight="1" x14ac:dyDescent="0.25">
      <c r="A156" s="38"/>
      <c r="B156" s="39"/>
      <c r="C156" s="40"/>
      <c r="D156" s="39"/>
      <c r="E156" s="39"/>
      <c r="F156" s="41"/>
      <c r="G156" s="37"/>
    </row>
    <row r="157" spans="1:7" s="22" customFormat="1" ht="15" customHeight="1" x14ac:dyDescent="0.25">
      <c r="A157" s="38"/>
      <c r="B157" s="39"/>
      <c r="C157" s="40"/>
      <c r="D157" s="39"/>
      <c r="E157" s="39"/>
      <c r="F157" s="41"/>
      <c r="G157" s="37"/>
    </row>
    <row r="158" spans="1:7" s="22" customFormat="1" ht="15" customHeight="1" x14ac:dyDescent="0.25">
      <c r="A158" s="38"/>
      <c r="B158" s="39"/>
      <c r="C158" s="40"/>
      <c r="D158" s="39"/>
      <c r="E158" s="39"/>
      <c r="F158" s="41"/>
      <c r="G158" s="37"/>
    </row>
    <row r="159" spans="1:7" s="22" customFormat="1" ht="15" customHeight="1" x14ac:dyDescent="0.25">
      <c r="A159" s="38"/>
      <c r="B159" s="39"/>
      <c r="C159" s="40"/>
      <c r="D159" s="39"/>
      <c r="E159" s="39"/>
      <c r="F159" s="41"/>
      <c r="G159" s="37"/>
    </row>
    <row r="160" spans="1:7" s="22" customFormat="1" ht="15" customHeight="1" x14ac:dyDescent="0.25">
      <c r="A160" s="38"/>
      <c r="B160" s="39"/>
      <c r="C160" s="40"/>
      <c r="D160" s="39"/>
      <c r="E160" s="39"/>
      <c r="F160" s="41"/>
      <c r="G160" s="37"/>
    </row>
    <row r="161" spans="1:7" s="22" customFormat="1" ht="15" customHeight="1" x14ac:dyDescent="0.25">
      <c r="A161" s="38"/>
      <c r="B161" s="39"/>
      <c r="C161" s="40"/>
      <c r="D161" s="39"/>
      <c r="E161" s="39"/>
      <c r="F161" s="41"/>
      <c r="G161" s="37"/>
    </row>
    <row r="162" spans="1:7" s="22" customFormat="1" ht="15" customHeight="1" x14ac:dyDescent="0.25">
      <c r="A162" s="38"/>
      <c r="B162" s="39"/>
      <c r="C162" s="40"/>
      <c r="D162" s="39"/>
      <c r="E162" s="39"/>
      <c r="F162" s="41"/>
      <c r="G162" s="37"/>
    </row>
    <row r="163" spans="1:7" s="22" customFormat="1" ht="15" customHeight="1" x14ac:dyDescent="0.25">
      <c r="A163" s="38"/>
      <c r="B163" s="39"/>
      <c r="C163" s="40"/>
      <c r="D163" s="39"/>
      <c r="E163" s="39"/>
      <c r="F163" s="41"/>
      <c r="G163" s="37"/>
    </row>
    <row r="164" spans="1:7" s="22" customFormat="1" ht="15" customHeight="1" x14ac:dyDescent="0.25">
      <c r="A164" s="38"/>
      <c r="B164" s="39"/>
      <c r="C164" s="40"/>
      <c r="D164" s="39"/>
      <c r="E164" s="39"/>
      <c r="F164" s="41"/>
      <c r="G164" s="37"/>
    </row>
    <row r="165" spans="1:7" s="22" customFormat="1" ht="15" customHeight="1" x14ac:dyDescent="0.25">
      <c r="A165" s="38"/>
      <c r="B165" s="39"/>
      <c r="C165" s="40"/>
      <c r="D165" s="39"/>
      <c r="E165" s="39"/>
      <c r="F165" s="41"/>
      <c r="G165" s="37"/>
    </row>
    <row r="166" spans="1:7" s="22" customFormat="1" ht="15" customHeight="1" x14ac:dyDescent="0.25">
      <c r="A166" s="38"/>
      <c r="B166" s="39"/>
      <c r="C166" s="40"/>
      <c r="D166" s="39"/>
      <c r="E166" s="39"/>
      <c r="F166" s="41"/>
      <c r="G166" s="37"/>
    </row>
    <row r="167" spans="1:7" s="22" customFormat="1" ht="15" customHeight="1" x14ac:dyDescent="0.25">
      <c r="A167" s="38"/>
      <c r="B167" s="39"/>
      <c r="C167" s="40"/>
      <c r="D167" s="39"/>
      <c r="E167" s="39"/>
      <c r="F167" s="41"/>
      <c r="G167" s="37"/>
    </row>
    <row r="168" spans="1:7" s="22" customFormat="1" ht="15" customHeight="1" x14ac:dyDescent="0.25">
      <c r="A168" s="38"/>
      <c r="B168" s="39"/>
      <c r="C168" s="40"/>
      <c r="D168" s="39"/>
      <c r="E168" s="39"/>
      <c r="F168" s="41"/>
      <c r="G168" s="37"/>
    </row>
    <row r="169" spans="1:7" s="22" customFormat="1" ht="15" customHeight="1" x14ac:dyDescent="0.25">
      <c r="A169" s="38"/>
      <c r="B169" s="39"/>
      <c r="C169" s="40"/>
      <c r="D169" s="39"/>
      <c r="E169" s="39"/>
      <c r="F169" s="41"/>
      <c r="G169" s="37"/>
    </row>
    <row r="170" spans="1:7" s="22" customFormat="1" ht="15" customHeight="1" x14ac:dyDescent="0.25">
      <c r="A170" s="38"/>
      <c r="B170" s="39"/>
      <c r="C170" s="40"/>
      <c r="D170" s="39"/>
      <c r="E170" s="39"/>
      <c r="F170" s="41"/>
      <c r="G170" s="37"/>
    </row>
    <row r="171" spans="1:7" s="22" customFormat="1" ht="15" customHeight="1" x14ac:dyDescent="0.25">
      <c r="A171" s="38"/>
      <c r="B171" s="39"/>
      <c r="C171" s="40"/>
      <c r="D171" s="39"/>
      <c r="E171" s="39"/>
      <c r="F171" s="41"/>
      <c r="G171" s="37"/>
    </row>
    <row r="172" spans="1:7" s="22" customFormat="1" ht="15" customHeight="1" x14ac:dyDescent="0.25">
      <c r="A172" s="38"/>
      <c r="B172" s="39"/>
      <c r="C172" s="40"/>
      <c r="D172" s="39"/>
      <c r="E172" s="39"/>
      <c r="F172" s="41"/>
      <c r="G172" s="37"/>
    </row>
    <row r="173" spans="1:7" s="22" customFormat="1" ht="15" customHeight="1" x14ac:dyDescent="0.25">
      <c r="A173" s="38"/>
      <c r="B173" s="39"/>
      <c r="C173" s="40"/>
      <c r="D173" s="39"/>
      <c r="E173" s="39"/>
      <c r="F173" s="41"/>
      <c r="G173" s="37"/>
    </row>
    <row r="174" spans="1:7" s="22" customFormat="1" ht="15" customHeight="1" x14ac:dyDescent="0.25">
      <c r="A174" s="38"/>
      <c r="B174" s="39"/>
      <c r="C174" s="40"/>
      <c r="D174" s="39"/>
      <c r="E174" s="39"/>
      <c r="F174" s="41"/>
      <c r="G174" s="37"/>
    </row>
    <row r="175" spans="1:7" s="22" customFormat="1" ht="15" customHeight="1" x14ac:dyDescent="0.25">
      <c r="A175" s="38"/>
      <c r="B175" s="39"/>
      <c r="C175" s="40"/>
      <c r="D175" s="39"/>
      <c r="E175" s="39"/>
      <c r="F175" s="41"/>
      <c r="G175" s="37"/>
    </row>
    <row r="176" spans="1:7" s="22" customFormat="1" ht="15" customHeight="1" x14ac:dyDescent="0.25">
      <c r="A176" s="38"/>
      <c r="B176" s="39"/>
      <c r="C176" s="40"/>
      <c r="D176" s="39"/>
      <c r="E176" s="39"/>
      <c r="F176" s="41"/>
      <c r="G176" s="37"/>
    </row>
    <row r="177" spans="1:7" s="22" customFormat="1" ht="15" customHeight="1" x14ac:dyDescent="0.25">
      <c r="A177" s="38"/>
      <c r="B177" s="39"/>
      <c r="C177" s="40"/>
      <c r="D177" s="39"/>
      <c r="E177" s="39"/>
      <c r="F177" s="41"/>
      <c r="G177" s="37"/>
    </row>
    <row r="178" spans="1:7" s="22" customFormat="1" ht="15" customHeight="1" x14ac:dyDescent="0.25">
      <c r="A178" s="38"/>
      <c r="B178" s="39"/>
      <c r="C178" s="40"/>
      <c r="D178" s="39"/>
      <c r="E178" s="39"/>
      <c r="F178" s="41"/>
      <c r="G178" s="37"/>
    </row>
    <row r="179" spans="1:7" s="22" customFormat="1" ht="15" customHeight="1" x14ac:dyDescent="0.25">
      <c r="A179" s="38"/>
      <c r="B179" s="39"/>
      <c r="C179" s="40"/>
      <c r="D179" s="39"/>
      <c r="E179" s="39"/>
      <c r="F179" s="41"/>
      <c r="G179" s="37"/>
    </row>
    <row r="180" spans="1:7" s="22" customFormat="1" ht="15" customHeight="1" x14ac:dyDescent="0.25">
      <c r="A180" s="38"/>
      <c r="B180" s="39"/>
      <c r="C180" s="40"/>
      <c r="D180" s="39"/>
      <c r="E180" s="39"/>
      <c r="F180" s="41"/>
      <c r="G180" s="37"/>
    </row>
    <row r="181" spans="1:7" s="22" customFormat="1" ht="15" customHeight="1" x14ac:dyDescent="0.25">
      <c r="A181" s="38"/>
      <c r="B181" s="39"/>
      <c r="C181" s="40"/>
      <c r="D181" s="39"/>
      <c r="E181" s="39"/>
      <c r="F181" s="41"/>
      <c r="G181" s="37"/>
    </row>
    <row r="182" spans="1:7" s="22" customFormat="1" ht="15" customHeight="1" x14ac:dyDescent="0.25">
      <c r="A182" s="38"/>
      <c r="B182" s="39"/>
      <c r="C182" s="40"/>
      <c r="D182" s="39"/>
      <c r="E182" s="39"/>
      <c r="F182" s="41"/>
      <c r="G182" s="37"/>
    </row>
    <row r="183" spans="1:7" s="22" customFormat="1" ht="15" customHeight="1" x14ac:dyDescent="0.25">
      <c r="A183" s="38"/>
      <c r="B183" s="39"/>
      <c r="C183" s="40"/>
      <c r="D183" s="39"/>
      <c r="E183" s="39"/>
      <c r="F183" s="41"/>
      <c r="G183" s="37"/>
    </row>
    <row r="184" spans="1:7" s="22" customFormat="1" ht="15" customHeight="1" x14ac:dyDescent="0.25">
      <c r="A184" s="38"/>
      <c r="B184" s="39"/>
      <c r="C184" s="40"/>
      <c r="D184" s="39"/>
      <c r="E184" s="39"/>
      <c r="F184" s="41"/>
      <c r="G184" s="37"/>
    </row>
    <row r="185" spans="1:7" s="22" customFormat="1" ht="15" customHeight="1" x14ac:dyDescent="0.25">
      <c r="A185" s="38"/>
      <c r="B185" s="39"/>
      <c r="C185" s="40"/>
      <c r="D185" s="39"/>
      <c r="E185" s="39"/>
      <c r="F185" s="41"/>
      <c r="G185" s="37"/>
    </row>
    <row r="186" spans="1:7" s="22" customFormat="1" ht="15" customHeight="1" x14ac:dyDescent="0.25">
      <c r="A186" s="38"/>
      <c r="B186" s="39"/>
      <c r="C186" s="40"/>
      <c r="D186" s="39"/>
      <c r="E186" s="39"/>
      <c r="F186" s="41"/>
      <c r="G186" s="37"/>
    </row>
    <row r="187" spans="1:7" s="22" customFormat="1" ht="15" customHeight="1" x14ac:dyDescent="0.25">
      <c r="A187" s="38"/>
      <c r="B187" s="39"/>
      <c r="C187" s="40"/>
      <c r="D187" s="39"/>
      <c r="E187" s="39"/>
      <c r="F187" s="41"/>
      <c r="G187" s="37"/>
    </row>
    <row r="188" spans="1:7" s="22" customFormat="1" ht="15" customHeight="1" x14ac:dyDescent="0.25">
      <c r="A188" s="38"/>
      <c r="B188" s="39"/>
      <c r="C188" s="40"/>
      <c r="D188" s="39"/>
      <c r="E188" s="39"/>
      <c r="F188" s="41"/>
      <c r="G188" s="37"/>
    </row>
    <row r="189" spans="1:7" s="22" customFormat="1" ht="15" customHeight="1" x14ac:dyDescent="0.25">
      <c r="A189" s="38"/>
      <c r="B189" s="39"/>
      <c r="C189" s="40"/>
      <c r="D189" s="39"/>
      <c r="E189" s="39"/>
      <c r="F189" s="41"/>
      <c r="G189" s="37"/>
    </row>
    <row r="190" spans="1:7" s="22" customFormat="1" ht="15" customHeight="1" x14ac:dyDescent="0.25">
      <c r="A190" s="38"/>
      <c r="B190" s="39"/>
      <c r="C190" s="40"/>
      <c r="D190" s="39"/>
      <c r="E190" s="39"/>
      <c r="F190" s="41"/>
      <c r="G190" s="37"/>
    </row>
    <row r="191" spans="1:7" s="22" customFormat="1" ht="15" customHeight="1" x14ac:dyDescent="0.25">
      <c r="A191" s="38"/>
      <c r="B191" s="39"/>
      <c r="C191" s="40"/>
      <c r="D191" s="39"/>
      <c r="E191" s="39"/>
      <c r="F191" s="41"/>
      <c r="G191" s="37"/>
    </row>
    <row r="192" spans="1:7" s="22" customFormat="1" ht="15" customHeight="1" x14ac:dyDescent="0.25">
      <c r="A192" s="38"/>
      <c r="B192" s="39"/>
      <c r="C192" s="40"/>
      <c r="D192" s="39"/>
      <c r="E192" s="39"/>
      <c r="F192" s="41"/>
      <c r="G192" s="37"/>
    </row>
    <row r="193" spans="1:7" s="22" customFormat="1" ht="15" customHeight="1" x14ac:dyDescent="0.25">
      <c r="A193" s="38"/>
      <c r="B193" s="39"/>
      <c r="C193" s="40"/>
      <c r="D193" s="39"/>
      <c r="E193" s="39"/>
      <c r="F193" s="41"/>
      <c r="G193" s="37"/>
    </row>
    <row r="194" spans="1:7" s="22" customFormat="1" ht="15" customHeight="1" x14ac:dyDescent="0.25">
      <c r="A194" s="38"/>
      <c r="B194" s="39"/>
      <c r="C194" s="40"/>
      <c r="D194" s="39"/>
      <c r="E194" s="39"/>
      <c r="F194" s="41"/>
      <c r="G194" s="37"/>
    </row>
    <row r="195" spans="1:7" s="22" customFormat="1" ht="15" customHeight="1" x14ac:dyDescent="0.25">
      <c r="A195" s="38"/>
      <c r="B195" s="39"/>
      <c r="C195" s="40"/>
      <c r="D195" s="39"/>
      <c r="E195" s="39"/>
      <c r="F195" s="41"/>
      <c r="G195" s="37"/>
    </row>
    <row r="196" spans="1:7" s="22" customFormat="1" ht="15" customHeight="1" x14ac:dyDescent="0.25">
      <c r="A196" s="38"/>
      <c r="B196" s="39"/>
      <c r="C196" s="40"/>
      <c r="D196" s="39"/>
      <c r="E196" s="39"/>
      <c r="F196" s="41"/>
      <c r="G196" s="37"/>
    </row>
    <row r="197" spans="1:7" s="22" customFormat="1" ht="15" customHeight="1" x14ac:dyDescent="0.25">
      <c r="A197" s="38"/>
      <c r="B197" s="39"/>
      <c r="C197" s="40"/>
      <c r="D197" s="39"/>
      <c r="E197" s="39"/>
      <c r="F197" s="41"/>
      <c r="G197" s="37"/>
    </row>
    <row r="198" spans="1:7" s="22" customFormat="1" ht="15" customHeight="1" x14ac:dyDescent="0.25">
      <c r="A198" s="38"/>
      <c r="B198" s="39"/>
      <c r="C198" s="40"/>
      <c r="D198" s="39"/>
      <c r="E198" s="39"/>
      <c r="F198" s="41"/>
      <c r="G198" s="37"/>
    </row>
    <row r="199" spans="1:7" s="22" customFormat="1" ht="15" customHeight="1" x14ac:dyDescent="0.25">
      <c r="A199" s="38"/>
      <c r="B199" s="39"/>
      <c r="C199" s="40"/>
      <c r="D199" s="39"/>
      <c r="E199" s="39"/>
      <c r="F199" s="41"/>
      <c r="G199" s="37"/>
    </row>
    <row r="200" spans="1:7" s="22" customFormat="1" ht="15" customHeight="1" x14ac:dyDescent="0.25">
      <c r="A200" s="38"/>
      <c r="B200" s="39"/>
      <c r="C200" s="40"/>
      <c r="D200" s="39"/>
      <c r="E200" s="39"/>
      <c r="F200" s="41"/>
      <c r="G200" s="37"/>
    </row>
    <row r="201" spans="1:7" s="22" customFormat="1" ht="15" customHeight="1" x14ac:dyDescent="0.25">
      <c r="A201" s="38"/>
      <c r="B201" s="39"/>
      <c r="C201" s="40"/>
      <c r="D201" s="39"/>
      <c r="E201" s="39"/>
      <c r="F201" s="41"/>
      <c r="G201" s="37"/>
    </row>
    <row r="202" spans="1:7" s="22" customFormat="1" ht="15" customHeight="1" x14ac:dyDescent="0.25">
      <c r="A202" s="38"/>
      <c r="B202" s="39"/>
      <c r="C202" s="40"/>
      <c r="D202" s="39"/>
      <c r="E202" s="39"/>
      <c r="F202" s="41"/>
      <c r="G202" s="37"/>
    </row>
    <row r="203" spans="1:7" s="22" customFormat="1" ht="15" customHeight="1" x14ac:dyDescent="0.25">
      <c r="A203" s="38"/>
      <c r="B203" s="39"/>
      <c r="C203" s="40"/>
      <c r="D203" s="39"/>
      <c r="E203" s="39"/>
      <c r="F203" s="41"/>
      <c r="G203" s="37"/>
    </row>
    <row r="204" spans="1:7" s="22" customFormat="1" ht="15" customHeight="1" x14ac:dyDescent="0.25">
      <c r="A204" s="38"/>
      <c r="B204" s="39"/>
      <c r="C204" s="40"/>
      <c r="D204" s="39"/>
      <c r="E204" s="39"/>
      <c r="F204" s="41"/>
      <c r="G204" s="37"/>
    </row>
    <row r="205" spans="1:7" s="22" customFormat="1" ht="15" customHeight="1" x14ac:dyDescent="0.25">
      <c r="A205" s="38"/>
      <c r="B205" s="39"/>
      <c r="C205" s="40"/>
      <c r="D205" s="39"/>
      <c r="E205" s="39"/>
      <c r="F205" s="41"/>
      <c r="G205" s="37"/>
    </row>
    <row r="206" spans="1:7" s="22" customFormat="1" ht="15" customHeight="1" x14ac:dyDescent="0.25">
      <c r="A206" s="38"/>
      <c r="B206" s="39"/>
      <c r="C206" s="40"/>
      <c r="D206" s="39"/>
      <c r="E206" s="39"/>
      <c r="F206" s="41"/>
      <c r="G206" s="37"/>
    </row>
    <row r="207" spans="1:7" s="22" customFormat="1" ht="15" customHeight="1" x14ac:dyDescent="0.25">
      <c r="A207" s="38"/>
      <c r="B207" s="39"/>
      <c r="C207" s="40"/>
      <c r="D207" s="39"/>
      <c r="E207" s="39"/>
      <c r="F207" s="41"/>
      <c r="G207" s="37"/>
    </row>
    <row r="208" spans="1:7" s="22" customFormat="1" ht="15" customHeight="1" x14ac:dyDescent="0.25">
      <c r="A208" s="38"/>
      <c r="B208" s="39"/>
      <c r="C208" s="40"/>
      <c r="D208" s="39"/>
      <c r="E208" s="39"/>
      <c r="F208" s="41"/>
      <c r="G208" s="37"/>
    </row>
    <row r="209" spans="1:7" s="22" customFormat="1" ht="15" customHeight="1" x14ac:dyDescent="0.25">
      <c r="A209" s="38"/>
      <c r="B209" s="39"/>
      <c r="C209" s="40"/>
      <c r="D209" s="39"/>
      <c r="E209" s="39"/>
      <c r="F209" s="41"/>
      <c r="G209" s="37"/>
    </row>
    <row r="210" spans="1:7" s="22" customFormat="1" ht="15" customHeight="1" x14ac:dyDescent="0.25">
      <c r="A210" s="38"/>
      <c r="B210" s="39"/>
      <c r="C210" s="40"/>
      <c r="D210" s="39"/>
      <c r="E210" s="39"/>
      <c r="F210" s="41"/>
      <c r="G210" s="37"/>
    </row>
    <row r="211" spans="1:7" s="22" customFormat="1" ht="15" customHeight="1" x14ac:dyDescent="0.25">
      <c r="A211" s="38"/>
      <c r="B211" s="39"/>
      <c r="C211" s="40"/>
      <c r="D211" s="39"/>
      <c r="E211" s="39"/>
      <c r="F211" s="41"/>
      <c r="G211" s="37"/>
    </row>
    <row r="212" spans="1:7" s="22" customFormat="1" ht="15" customHeight="1" x14ac:dyDescent="0.25">
      <c r="A212" s="38"/>
      <c r="B212" s="39"/>
      <c r="C212" s="40"/>
      <c r="D212" s="39"/>
      <c r="E212" s="39"/>
      <c r="F212" s="41"/>
      <c r="G212" s="37"/>
    </row>
    <row r="213" spans="1:7" s="22" customFormat="1" ht="15" customHeight="1" x14ac:dyDescent="0.25">
      <c r="A213" s="38"/>
      <c r="B213" s="39"/>
      <c r="C213" s="40"/>
      <c r="D213" s="39"/>
      <c r="E213" s="39"/>
      <c r="F213" s="41"/>
      <c r="G213" s="37"/>
    </row>
    <row r="214" spans="1:7" s="22" customFormat="1" ht="15" customHeight="1" x14ac:dyDescent="0.25">
      <c r="A214" s="38"/>
      <c r="B214" s="39"/>
      <c r="C214" s="40"/>
      <c r="D214" s="39"/>
      <c r="E214" s="39"/>
      <c r="F214" s="41"/>
      <c r="G214" s="37"/>
    </row>
    <row r="215" spans="1:7" s="22" customFormat="1" ht="15" customHeight="1" x14ac:dyDescent="0.25">
      <c r="A215" s="38"/>
      <c r="B215" s="39"/>
      <c r="C215" s="40"/>
      <c r="D215" s="39"/>
      <c r="E215" s="39"/>
      <c r="F215" s="41"/>
      <c r="G215" s="37"/>
    </row>
    <row r="216" spans="1:7" s="22" customFormat="1" ht="15" customHeight="1" x14ac:dyDescent="0.25">
      <c r="A216" s="38"/>
      <c r="B216" s="39"/>
      <c r="C216" s="40"/>
      <c r="D216" s="39"/>
      <c r="E216" s="39"/>
      <c r="F216" s="41"/>
      <c r="G216" s="37"/>
    </row>
    <row r="217" spans="1:7" s="22" customFormat="1" ht="15" customHeight="1" x14ac:dyDescent="0.25">
      <c r="A217" s="38"/>
      <c r="B217" s="39"/>
      <c r="C217" s="40"/>
      <c r="D217" s="39"/>
      <c r="E217" s="39"/>
      <c r="F217" s="41"/>
      <c r="G217" s="37"/>
    </row>
    <row r="218" spans="1:7" s="22" customFormat="1" ht="15" customHeight="1" x14ac:dyDescent="0.25">
      <c r="A218" s="38"/>
      <c r="B218" s="39"/>
      <c r="C218" s="40"/>
      <c r="D218" s="39"/>
      <c r="E218" s="39"/>
      <c r="F218" s="41"/>
      <c r="G218" s="37"/>
    </row>
    <row r="219" spans="1:7" s="22" customFormat="1" ht="15" customHeight="1" x14ac:dyDescent="0.25">
      <c r="A219" s="38"/>
      <c r="B219" s="39"/>
      <c r="C219" s="40"/>
      <c r="D219" s="39"/>
      <c r="E219" s="39"/>
      <c r="F219" s="41"/>
      <c r="G219" s="37"/>
    </row>
    <row r="220" spans="1:7" s="22" customFormat="1" ht="15" customHeight="1" x14ac:dyDescent="0.25">
      <c r="A220" s="38"/>
      <c r="B220" s="39"/>
      <c r="C220" s="40"/>
      <c r="D220" s="39"/>
      <c r="E220" s="39"/>
      <c r="F220" s="41"/>
      <c r="G220" s="37"/>
    </row>
    <row r="221" spans="1:7" s="22" customFormat="1" ht="15" customHeight="1" x14ac:dyDescent="0.25">
      <c r="A221" s="38"/>
      <c r="B221" s="39"/>
      <c r="C221" s="40"/>
      <c r="D221" s="39"/>
      <c r="E221" s="39"/>
      <c r="F221" s="41"/>
      <c r="G221" s="37"/>
    </row>
    <row r="222" spans="1:7" s="22" customFormat="1" ht="15" customHeight="1" x14ac:dyDescent="0.25">
      <c r="A222" s="38"/>
      <c r="B222" s="39"/>
      <c r="C222" s="40"/>
      <c r="D222" s="39"/>
      <c r="E222" s="39"/>
      <c r="F222" s="41"/>
      <c r="G222" s="37"/>
    </row>
    <row r="223" spans="1:7" s="22" customFormat="1" ht="15" customHeight="1" x14ac:dyDescent="0.25">
      <c r="A223" s="38"/>
      <c r="B223" s="39"/>
      <c r="C223" s="40"/>
      <c r="D223" s="39"/>
      <c r="E223" s="39"/>
      <c r="F223" s="41"/>
      <c r="G223" s="37"/>
    </row>
    <row r="224" spans="1:7" s="22" customFormat="1" ht="15" customHeight="1" x14ac:dyDescent="0.25">
      <c r="A224" s="38"/>
      <c r="B224" s="39"/>
      <c r="C224" s="40"/>
      <c r="D224" s="39"/>
      <c r="E224" s="39"/>
      <c r="F224" s="41"/>
      <c r="G224" s="37"/>
    </row>
    <row r="225" spans="1:7" s="22" customFormat="1" ht="15" customHeight="1" x14ac:dyDescent="0.25">
      <c r="A225" s="38"/>
      <c r="B225" s="39"/>
      <c r="C225" s="40"/>
      <c r="D225" s="39"/>
      <c r="E225" s="39"/>
      <c r="F225" s="41"/>
      <c r="G225" s="37"/>
    </row>
    <row r="226" spans="1:7" s="22" customFormat="1" ht="15" customHeight="1" x14ac:dyDescent="0.25">
      <c r="A226" s="38"/>
      <c r="B226" s="39"/>
      <c r="C226" s="40"/>
      <c r="D226" s="39"/>
      <c r="E226" s="39"/>
      <c r="F226" s="41"/>
      <c r="G226" s="37"/>
    </row>
    <row r="227" spans="1:7" s="22" customFormat="1" ht="15" customHeight="1" x14ac:dyDescent="0.25">
      <c r="A227" s="38"/>
      <c r="B227" s="39"/>
      <c r="C227" s="40"/>
      <c r="D227" s="39"/>
      <c r="E227" s="39"/>
      <c r="F227" s="41"/>
      <c r="G227" s="37"/>
    </row>
    <row r="228" spans="1:7" s="22" customFormat="1" ht="15" customHeight="1" x14ac:dyDescent="0.25">
      <c r="A228" s="38"/>
      <c r="B228" s="39"/>
      <c r="C228" s="40"/>
      <c r="D228" s="39"/>
      <c r="E228" s="39"/>
      <c r="F228" s="41"/>
      <c r="G228" s="37"/>
    </row>
    <row r="229" spans="1:7" s="22" customFormat="1" ht="15" customHeight="1" x14ac:dyDescent="0.25">
      <c r="A229" s="38"/>
      <c r="B229" s="39"/>
      <c r="C229" s="40"/>
      <c r="D229" s="39"/>
      <c r="E229" s="39"/>
      <c r="F229" s="41"/>
      <c r="G229" s="37"/>
    </row>
    <row r="230" spans="1:7" s="22" customFormat="1" ht="15" customHeight="1" x14ac:dyDescent="0.25">
      <c r="A230" s="38"/>
      <c r="B230" s="39"/>
      <c r="C230" s="40"/>
      <c r="D230" s="39"/>
      <c r="E230" s="39"/>
      <c r="F230" s="41"/>
      <c r="G230" s="37"/>
    </row>
    <row r="231" spans="1:7" s="22" customFormat="1" ht="15" customHeight="1" x14ac:dyDescent="0.25">
      <c r="A231" s="38"/>
      <c r="B231" s="39"/>
      <c r="C231" s="40"/>
      <c r="D231" s="39"/>
      <c r="E231" s="39"/>
      <c r="F231" s="41"/>
      <c r="G231" s="37"/>
    </row>
    <row r="232" spans="1:7" s="22" customFormat="1" ht="15" customHeight="1" x14ac:dyDescent="0.25">
      <c r="A232" s="38"/>
      <c r="B232" s="39"/>
      <c r="C232" s="40"/>
      <c r="D232" s="39"/>
      <c r="E232" s="39"/>
      <c r="F232" s="41"/>
      <c r="G232" s="37"/>
    </row>
    <row r="233" spans="1:7" s="22" customFormat="1" ht="15" customHeight="1" x14ac:dyDescent="0.25">
      <c r="A233" s="38"/>
      <c r="B233" s="39"/>
      <c r="C233" s="40"/>
      <c r="D233" s="39"/>
      <c r="E233" s="39"/>
      <c r="F233" s="41"/>
      <c r="G233" s="37"/>
    </row>
    <row r="234" spans="1:7" s="22" customFormat="1" ht="15" customHeight="1" x14ac:dyDescent="0.25">
      <c r="A234" s="38"/>
      <c r="B234" s="39"/>
      <c r="C234" s="40"/>
      <c r="D234" s="39"/>
      <c r="E234" s="39"/>
      <c r="F234" s="41"/>
      <c r="G234" s="37"/>
    </row>
    <row r="235" spans="1:7" s="22" customFormat="1" ht="15" customHeight="1" x14ac:dyDescent="0.25">
      <c r="A235" s="38"/>
      <c r="B235" s="39"/>
      <c r="C235" s="40"/>
      <c r="D235" s="39"/>
      <c r="E235" s="39"/>
      <c r="F235" s="41"/>
      <c r="G235" s="37"/>
    </row>
    <row r="236" spans="1:7" s="22" customFormat="1" ht="15" customHeight="1" x14ac:dyDescent="0.25">
      <c r="A236" s="38"/>
      <c r="B236" s="39"/>
      <c r="C236" s="40"/>
      <c r="D236" s="39"/>
      <c r="E236" s="39"/>
      <c r="F236" s="41"/>
      <c r="G236" s="37"/>
    </row>
    <row r="237" spans="1:7" s="22" customFormat="1" ht="15" customHeight="1" x14ac:dyDescent="0.25">
      <c r="A237" s="38"/>
      <c r="B237" s="39"/>
      <c r="C237" s="40"/>
      <c r="D237" s="39"/>
      <c r="E237" s="39"/>
      <c r="F237" s="41"/>
      <c r="G237" s="37"/>
    </row>
    <row r="238" spans="1:7" s="22" customFormat="1" ht="15" customHeight="1" x14ac:dyDescent="0.25">
      <c r="A238" s="38"/>
      <c r="B238" s="39"/>
      <c r="C238" s="40"/>
      <c r="D238" s="39"/>
      <c r="E238" s="39"/>
      <c r="F238" s="41"/>
      <c r="G238" s="37"/>
    </row>
    <row r="239" spans="1:7" s="22" customFormat="1" ht="15" customHeight="1" x14ac:dyDescent="0.25">
      <c r="A239" s="38"/>
      <c r="B239" s="39"/>
      <c r="C239" s="40"/>
      <c r="D239" s="39"/>
      <c r="E239" s="39"/>
      <c r="F239" s="41"/>
      <c r="G239" s="37"/>
    </row>
    <row r="240" spans="1:7" s="22" customFormat="1" ht="15" customHeight="1" x14ac:dyDescent="0.25">
      <c r="A240" s="38"/>
      <c r="B240" s="39"/>
      <c r="C240" s="40"/>
      <c r="D240" s="39"/>
      <c r="E240" s="39"/>
      <c r="F240" s="41"/>
      <c r="G240" s="37"/>
    </row>
    <row r="241" spans="1:7" s="22" customFormat="1" ht="15" customHeight="1" x14ac:dyDescent="0.25">
      <c r="A241" s="38"/>
      <c r="B241" s="39"/>
      <c r="C241" s="40"/>
      <c r="D241" s="39"/>
      <c r="E241" s="39"/>
      <c r="F241" s="41"/>
      <c r="G241" s="37"/>
    </row>
    <row r="242" spans="1:7" s="22" customFormat="1" ht="15" customHeight="1" x14ac:dyDescent="0.25">
      <c r="A242" s="38"/>
      <c r="B242" s="39"/>
      <c r="C242" s="40"/>
      <c r="D242" s="39"/>
      <c r="E242" s="39"/>
      <c r="F242" s="41"/>
      <c r="G242" s="37"/>
    </row>
    <row r="243" spans="1:7" s="22" customFormat="1" ht="15" customHeight="1" x14ac:dyDescent="0.25">
      <c r="A243" s="38"/>
      <c r="B243" s="39"/>
      <c r="C243" s="40"/>
      <c r="D243" s="39"/>
      <c r="E243" s="39"/>
      <c r="F243" s="41"/>
      <c r="G243" s="37"/>
    </row>
    <row r="244" spans="1:7" s="22" customFormat="1" ht="15" customHeight="1" x14ac:dyDescent="0.25">
      <c r="A244" s="38"/>
      <c r="B244" s="39"/>
      <c r="C244" s="40"/>
      <c r="D244" s="39"/>
      <c r="E244" s="39"/>
      <c r="F244" s="41"/>
      <c r="G244" s="37"/>
    </row>
    <row r="245" spans="1:7" s="22" customFormat="1" ht="15" customHeight="1" x14ac:dyDescent="0.25">
      <c r="A245" s="38"/>
      <c r="B245" s="39"/>
      <c r="C245" s="40"/>
      <c r="D245" s="39"/>
      <c r="E245" s="39"/>
      <c r="F245" s="41"/>
      <c r="G245" s="37"/>
    </row>
    <row r="246" spans="1:7" s="22" customFormat="1" ht="15" customHeight="1" x14ac:dyDescent="0.25">
      <c r="A246" s="38"/>
      <c r="B246" s="39"/>
      <c r="C246" s="40"/>
      <c r="D246" s="39"/>
      <c r="E246" s="39"/>
      <c r="F246" s="41"/>
      <c r="G246" s="37"/>
    </row>
    <row r="247" spans="1:7" s="22" customFormat="1" ht="15" customHeight="1" x14ac:dyDescent="0.25">
      <c r="A247" s="38"/>
      <c r="B247" s="39"/>
      <c r="C247" s="40"/>
      <c r="D247" s="39"/>
      <c r="E247" s="39"/>
      <c r="F247" s="41"/>
      <c r="G247" s="37"/>
    </row>
    <row r="248" spans="1:7" s="22" customFormat="1" ht="15" customHeight="1" x14ac:dyDescent="0.25">
      <c r="A248" s="38"/>
      <c r="B248" s="39"/>
      <c r="C248" s="40"/>
      <c r="D248" s="39"/>
      <c r="E248" s="39"/>
      <c r="F248" s="41"/>
      <c r="G248" s="37"/>
    </row>
    <row r="249" spans="1:7" s="22" customFormat="1" ht="15" customHeight="1" x14ac:dyDescent="0.25">
      <c r="A249" s="38"/>
      <c r="B249" s="39"/>
      <c r="C249" s="40"/>
      <c r="D249" s="39"/>
      <c r="E249" s="39"/>
      <c r="F249" s="41"/>
      <c r="G249" s="37"/>
    </row>
    <row r="250" spans="1:7" s="22" customFormat="1" ht="15" customHeight="1" x14ac:dyDescent="0.25">
      <c r="A250" s="38"/>
      <c r="B250" s="39"/>
      <c r="C250" s="40"/>
      <c r="D250" s="39"/>
      <c r="E250" s="39"/>
      <c r="F250" s="41"/>
      <c r="G250" s="37"/>
    </row>
    <row r="251" spans="1:7" s="22" customFormat="1" ht="15" customHeight="1" x14ac:dyDescent="0.25">
      <c r="A251" s="38"/>
      <c r="B251" s="39"/>
      <c r="C251" s="40"/>
      <c r="D251" s="39"/>
      <c r="E251" s="39"/>
      <c r="F251" s="41"/>
      <c r="G251" s="37"/>
    </row>
    <row r="252" spans="1:7" s="22" customFormat="1" ht="15" customHeight="1" x14ac:dyDescent="0.25">
      <c r="A252" s="38"/>
      <c r="B252" s="39"/>
      <c r="C252" s="40"/>
      <c r="D252" s="39"/>
      <c r="E252" s="39"/>
      <c r="F252" s="41"/>
      <c r="G252" s="37"/>
    </row>
    <row r="253" spans="1:7" s="22" customFormat="1" ht="15" customHeight="1" x14ac:dyDescent="0.25">
      <c r="A253" s="38"/>
      <c r="B253" s="39"/>
      <c r="C253" s="40"/>
      <c r="D253" s="39"/>
      <c r="E253" s="39"/>
      <c r="F253" s="41"/>
      <c r="G253" s="37"/>
    </row>
    <row r="254" spans="1:7" s="22" customFormat="1" ht="15" customHeight="1" x14ac:dyDescent="0.25">
      <c r="A254" s="38"/>
      <c r="B254" s="39"/>
      <c r="C254" s="40"/>
      <c r="D254" s="39"/>
      <c r="E254" s="39"/>
      <c r="F254" s="41"/>
      <c r="G254" s="37"/>
    </row>
    <row r="255" spans="1:7" s="22" customFormat="1" ht="15" customHeight="1" x14ac:dyDescent="0.25">
      <c r="A255" s="38"/>
      <c r="B255" s="39"/>
      <c r="C255" s="40"/>
      <c r="D255" s="39"/>
      <c r="E255" s="39"/>
      <c r="F255" s="41"/>
      <c r="G255" s="37"/>
    </row>
    <row r="256" spans="1:7" s="22" customFormat="1" ht="15" customHeight="1" x14ac:dyDescent="0.25">
      <c r="A256" s="38"/>
      <c r="B256" s="39"/>
      <c r="C256" s="40"/>
      <c r="D256" s="39"/>
      <c r="E256" s="39"/>
      <c r="F256" s="41"/>
      <c r="G256" s="37"/>
    </row>
    <row r="257" spans="1:7" s="22" customFormat="1" ht="15" customHeight="1" x14ac:dyDescent="0.25">
      <c r="A257" s="38"/>
      <c r="B257" s="39"/>
      <c r="C257" s="40"/>
      <c r="D257" s="39"/>
      <c r="E257" s="39"/>
      <c r="F257" s="41"/>
      <c r="G257" s="37"/>
    </row>
    <row r="258" spans="1:7" s="22" customFormat="1" ht="15" customHeight="1" x14ac:dyDescent="0.25">
      <c r="A258" s="38"/>
      <c r="B258" s="39"/>
      <c r="C258" s="40"/>
      <c r="D258" s="39"/>
      <c r="E258" s="39"/>
      <c r="F258" s="41"/>
      <c r="G258" s="37"/>
    </row>
    <row r="259" spans="1:7" s="22" customFormat="1" ht="15" customHeight="1" x14ac:dyDescent="0.25">
      <c r="A259" s="38"/>
      <c r="B259" s="39"/>
      <c r="C259" s="40"/>
      <c r="D259" s="39"/>
      <c r="E259" s="39"/>
      <c r="F259" s="41"/>
      <c r="G259" s="37"/>
    </row>
    <row r="260" spans="1:7" s="22" customFormat="1" ht="15" customHeight="1" x14ac:dyDescent="0.25">
      <c r="A260" s="38"/>
      <c r="B260" s="39"/>
      <c r="C260" s="40"/>
      <c r="D260" s="39"/>
      <c r="E260" s="39"/>
      <c r="F260" s="41"/>
      <c r="G260" s="37"/>
    </row>
    <row r="261" spans="1:7" s="22" customFormat="1" ht="15" customHeight="1" x14ac:dyDescent="0.25">
      <c r="A261" s="38"/>
      <c r="B261" s="39"/>
      <c r="C261" s="40"/>
      <c r="D261" s="39"/>
      <c r="E261" s="39"/>
      <c r="F261" s="41"/>
      <c r="G261" s="37"/>
    </row>
    <row r="262" spans="1:7" s="22" customFormat="1" ht="15" customHeight="1" x14ac:dyDescent="0.25">
      <c r="A262" s="38"/>
      <c r="B262" s="39"/>
      <c r="C262" s="40"/>
      <c r="D262" s="39"/>
      <c r="E262" s="39"/>
      <c r="F262" s="41"/>
      <c r="G262" s="37"/>
    </row>
    <row r="263" spans="1:7" s="22" customFormat="1" ht="15" customHeight="1" x14ac:dyDescent="0.25">
      <c r="A263" s="38"/>
      <c r="B263" s="39"/>
      <c r="C263" s="40"/>
      <c r="D263" s="39"/>
      <c r="E263" s="39"/>
      <c r="F263" s="41"/>
      <c r="G263" s="37"/>
    </row>
    <row r="264" spans="1:7" s="22" customFormat="1" ht="15" customHeight="1" x14ac:dyDescent="0.25">
      <c r="A264" s="38"/>
      <c r="B264" s="39"/>
      <c r="C264" s="40"/>
      <c r="D264" s="39"/>
      <c r="E264" s="39"/>
      <c r="F264" s="41"/>
      <c r="G264" s="37"/>
    </row>
    <row r="265" spans="1:7" s="22" customFormat="1" ht="15" customHeight="1" x14ac:dyDescent="0.25">
      <c r="A265" s="38"/>
      <c r="B265" s="39"/>
      <c r="C265" s="40"/>
      <c r="D265" s="39"/>
      <c r="E265" s="39"/>
      <c r="F265" s="41"/>
      <c r="G265" s="37"/>
    </row>
    <row r="266" spans="1:7" s="22" customFormat="1" ht="15" customHeight="1" x14ac:dyDescent="0.25">
      <c r="A266" s="38"/>
      <c r="B266" s="39"/>
      <c r="C266" s="40"/>
      <c r="D266" s="39"/>
      <c r="E266" s="39"/>
      <c r="F266" s="41"/>
      <c r="G266" s="37"/>
    </row>
    <row r="267" spans="1:7" s="22" customFormat="1" ht="15" customHeight="1" x14ac:dyDescent="0.25">
      <c r="A267" s="38"/>
      <c r="B267" s="39"/>
      <c r="C267" s="40"/>
      <c r="D267" s="39"/>
      <c r="E267" s="39"/>
      <c r="F267" s="41"/>
      <c r="G267" s="37"/>
    </row>
    <row r="268" spans="1:7" s="22" customFormat="1" ht="15" customHeight="1" x14ac:dyDescent="0.25">
      <c r="A268" s="38"/>
      <c r="B268" s="39"/>
      <c r="C268" s="40"/>
      <c r="D268" s="39"/>
      <c r="E268" s="39"/>
      <c r="F268" s="41"/>
      <c r="G268" s="37"/>
    </row>
    <row r="269" spans="1:7" s="22" customFormat="1" ht="15" customHeight="1" x14ac:dyDescent="0.25">
      <c r="A269" s="38"/>
      <c r="B269" s="39"/>
      <c r="C269" s="40"/>
      <c r="D269" s="39"/>
      <c r="E269" s="39"/>
      <c r="F269" s="41"/>
      <c r="G269" s="37"/>
    </row>
    <row r="270" spans="1:7" s="22" customFormat="1" ht="15" customHeight="1" x14ac:dyDescent="0.25">
      <c r="A270" s="38"/>
      <c r="B270" s="39"/>
      <c r="C270" s="40"/>
      <c r="D270" s="39"/>
      <c r="E270" s="39"/>
      <c r="F270" s="41"/>
      <c r="G270" s="37"/>
    </row>
    <row r="271" spans="1:7" s="22" customFormat="1" ht="15" customHeight="1" x14ac:dyDescent="0.25">
      <c r="A271" s="38"/>
      <c r="B271" s="39"/>
      <c r="C271" s="40"/>
      <c r="D271" s="39"/>
      <c r="E271" s="39"/>
      <c r="F271" s="41"/>
      <c r="G271" s="37"/>
    </row>
    <row r="272" spans="1:7" s="22" customFormat="1" ht="15" customHeight="1" x14ac:dyDescent="0.25">
      <c r="A272" s="38"/>
      <c r="B272" s="39"/>
      <c r="C272" s="40"/>
      <c r="D272" s="39"/>
      <c r="E272" s="39"/>
      <c r="F272" s="41"/>
      <c r="G272" s="37"/>
    </row>
    <row r="273" spans="1:7" s="22" customFormat="1" ht="15" customHeight="1" x14ac:dyDescent="0.25">
      <c r="A273" s="38"/>
      <c r="B273" s="39"/>
      <c r="C273" s="40"/>
      <c r="D273" s="39"/>
      <c r="E273" s="39"/>
      <c r="F273" s="41"/>
      <c r="G273" s="37"/>
    </row>
    <row r="274" spans="1:7" s="22" customFormat="1" ht="15" customHeight="1" x14ac:dyDescent="0.25">
      <c r="A274" s="38"/>
      <c r="B274" s="39"/>
      <c r="C274" s="40"/>
      <c r="D274" s="39"/>
      <c r="E274" s="39"/>
      <c r="F274" s="41"/>
      <c r="G274" s="37"/>
    </row>
    <row r="275" spans="1:7" s="22" customFormat="1" ht="15" customHeight="1" x14ac:dyDescent="0.25">
      <c r="A275" s="38"/>
      <c r="B275" s="39"/>
      <c r="C275" s="40"/>
      <c r="D275" s="39"/>
      <c r="E275" s="39"/>
      <c r="F275" s="41"/>
      <c r="G275" s="37"/>
    </row>
    <row r="276" spans="1:7" s="22" customFormat="1" ht="15" customHeight="1" x14ac:dyDescent="0.25">
      <c r="A276" s="38"/>
      <c r="B276" s="39"/>
      <c r="C276" s="40"/>
      <c r="D276" s="39"/>
      <c r="E276" s="39"/>
      <c r="F276" s="41"/>
      <c r="G276" s="37"/>
    </row>
    <row r="277" spans="1:7" s="22" customFormat="1" ht="15" customHeight="1" x14ac:dyDescent="0.25">
      <c r="A277" s="38"/>
      <c r="B277" s="39"/>
      <c r="C277" s="40"/>
      <c r="D277" s="39"/>
      <c r="E277" s="39"/>
      <c r="F277" s="41"/>
      <c r="G277" s="37"/>
    </row>
    <row r="278" spans="1:7" s="22" customFormat="1" ht="15" customHeight="1" x14ac:dyDescent="0.25">
      <c r="A278" s="38"/>
      <c r="B278" s="39"/>
      <c r="C278" s="40"/>
      <c r="D278" s="39"/>
      <c r="E278" s="39"/>
      <c r="F278" s="41"/>
      <c r="G278" s="37"/>
    </row>
    <row r="279" spans="1:7" s="22" customFormat="1" ht="15" customHeight="1" x14ac:dyDescent="0.25">
      <c r="A279" s="38"/>
      <c r="B279" s="39"/>
      <c r="C279" s="40"/>
      <c r="D279" s="39"/>
      <c r="E279" s="39"/>
      <c r="F279" s="41"/>
      <c r="G279" s="37"/>
    </row>
    <row r="280" spans="1:7" s="22" customFormat="1" ht="15" customHeight="1" x14ac:dyDescent="0.25">
      <c r="A280" s="38"/>
      <c r="B280" s="39"/>
      <c r="C280" s="40"/>
      <c r="D280" s="39"/>
      <c r="E280" s="39"/>
      <c r="F280" s="41"/>
      <c r="G280" s="37"/>
    </row>
    <row r="281" spans="1:7" s="22" customFormat="1" ht="15" customHeight="1" x14ac:dyDescent="0.25">
      <c r="A281" s="38"/>
      <c r="B281" s="39"/>
      <c r="C281" s="40"/>
      <c r="D281" s="39"/>
      <c r="E281" s="39"/>
      <c r="F281" s="41"/>
      <c r="G281" s="37"/>
    </row>
    <row r="282" spans="1:7" s="22" customFormat="1" ht="15" customHeight="1" x14ac:dyDescent="0.25">
      <c r="A282" s="38"/>
      <c r="B282" s="39"/>
      <c r="C282" s="40"/>
      <c r="D282" s="39"/>
      <c r="E282" s="39"/>
      <c r="F282" s="41"/>
      <c r="G282" s="37"/>
    </row>
    <row r="283" spans="1:7" s="22" customFormat="1" ht="15" customHeight="1" x14ac:dyDescent="0.25">
      <c r="A283" s="38"/>
      <c r="B283" s="39"/>
      <c r="C283" s="40"/>
      <c r="D283" s="39"/>
      <c r="E283" s="39"/>
      <c r="F283" s="41"/>
      <c r="G283" s="37"/>
    </row>
    <row r="284" spans="1:7" s="22" customFormat="1" ht="15" customHeight="1" x14ac:dyDescent="0.25">
      <c r="A284" s="38"/>
      <c r="B284" s="39"/>
      <c r="C284" s="40"/>
      <c r="D284" s="39"/>
      <c r="E284" s="39"/>
      <c r="F284" s="41"/>
      <c r="G284" s="37"/>
    </row>
    <row r="285" spans="1:7" s="22" customFormat="1" ht="15" customHeight="1" x14ac:dyDescent="0.25">
      <c r="A285" s="38"/>
      <c r="B285" s="39"/>
      <c r="C285" s="40"/>
      <c r="D285" s="39"/>
      <c r="E285" s="39"/>
      <c r="F285" s="41"/>
      <c r="G285" s="37"/>
    </row>
    <row r="286" spans="1:7" s="22" customFormat="1" ht="15" customHeight="1" x14ac:dyDescent="0.25">
      <c r="A286" s="38"/>
      <c r="B286" s="39"/>
      <c r="C286" s="40"/>
      <c r="D286" s="39"/>
      <c r="E286" s="39"/>
      <c r="F286" s="41"/>
      <c r="G286" s="37"/>
    </row>
    <row r="287" spans="1:7" s="22" customFormat="1" ht="15" customHeight="1" x14ac:dyDescent="0.25">
      <c r="A287" s="38"/>
      <c r="B287" s="39"/>
      <c r="C287" s="40"/>
      <c r="D287" s="39"/>
      <c r="E287" s="39"/>
      <c r="F287" s="41"/>
      <c r="G287" s="37"/>
    </row>
    <row r="288" spans="1:7" s="22" customFormat="1" ht="15" customHeight="1" x14ac:dyDescent="0.25">
      <c r="A288" s="38"/>
      <c r="B288" s="39"/>
      <c r="C288" s="40"/>
      <c r="D288" s="39"/>
      <c r="E288" s="39"/>
      <c r="F288" s="41"/>
      <c r="G288" s="37"/>
    </row>
    <row r="289" spans="1:7" s="22" customFormat="1" ht="15" customHeight="1" x14ac:dyDescent="0.25">
      <c r="A289" s="38"/>
      <c r="B289" s="39"/>
      <c r="C289" s="40"/>
      <c r="D289" s="39"/>
      <c r="E289" s="39"/>
      <c r="F289" s="41"/>
      <c r="G289" s="37"/>
    </row>
    <row r="290" spans="1:7" s="22" customFormat="1" ht="15" customHeight="1" x14ac:dyDescent="0.25">
      <c r="A290" s="38"/>
      <c r="B290" s="39"/>
      <c r="C290" s="40"/>
      <c r="D290" s="39"/>
      <c r="E290" s="39"/>
      <c r="F290" s="41"/>
      <c r="G290" s="37"/>
    </row>
    <row r="291" spans="1:7" s="22" customFormat="1" ht="15" customHeight="1" x14ac:dyDescent="0.25">
      <c r="A291" s="38"/>
      <c r="B291" s="39"/>
      <c r="C291" s="40"/>
      <c r="D291" s="39"/>
      <c r="E291" s="39"/>
      <c r="F291" s="41"/>
      <c r="G291" s="37"/>
    </row>
    <row r="292" spans="1:7" s="22" customFormat="1" ht="15" customHeight="1" x14ac:dyDescent="0.25">
      <c r="A292" s="38"/>
      <c r="B292" s="39"/>
      <c r="C292" s="40"/>
      <c r="D292" s="39"/>
      <c r="E292" s="39"/>
      <c r="F292" s="41"/>
      <c r="G292" s="37"/>
    </row>
    <row r="293" spans="1:7" s="22" customFormat="1" ht="15" customHeight="1" x14ac:dyDescent="0.25">
      <c r="A293" s="38"/>
      <c r="B293" s="39"/>
      <c r="C293" s="40"/>
      <c r="D293" s="39"/>
      <c r="E293" s="39"/>
      <c r="F293" s="41"/>
      <c r="G293" s="37"/>
    </row>
    <row r="294" spans="1:7" s="22" customFormat="1" ht="15" customHeight="1" x14ac:dyDescent="0.25">
      <c r="A294" s="38"/>
      <c r="B294" s="39"/>
      <c r="C294" s="40"/>
      <c r="D294" s="39"/>
      <c r="E294" s="39"/>
      <c r="F294" s="41"/>
      <c r="G294" s="37"/>
    </row>
    <row r="295" spans="1:7" s="22" customFormat="1" ht="15" customHeight="1" x14ac:dyDescent="0.25">
      <c r="A295" s="38"/>
      <c r="B295" s="39"/>
      <c r="C295" s="40"/>
      <c r="D295" s="39"/>
      <c r="E295" s="39"/>
      <c r="F295" s="41"/>
      <c r="G295" s="37"/>
    </row>
    <row r="296" spans="1:7" s="22" customFormat="1" ht="15" customHeight="1" x14ac:dyDescent="0.25">
      <c r="A296" s="38"/>
      <c r="B296" s="39"/>
      <c r="C296" s="40"/>
      <c r="D296" s="39"/>
      <c r="E296" s="39"/>
      <c r="F296" s="41"/>
      <c r="G296" s="37"/>
    </row>
    <row r="297" spans="1:7" s="22" customFormat="1" ht="15" customHeight="1" x14ac:dyDescent="0.25">
      <c r="A297" s="38"/>
      <c r="B297" s="39"/>
      <c r="C297" s="40"/>
      <c r="D297" s="39"/>
      <c r="E297" s="39"/>
      <c r="F297" s="41"/>
      <c r="G297" s="37"/>
    </row>
    <row r="298" spans="1:7" s="22" customFormat="1" ht="15" customHeight="1" x14ac:dyDescent="0.25">
      <c r="A298" s="38"/>
      <c r="B298" s="39"/>
      <c r="C298" s="40"/>
      <c r="D298" s="39"/>
      <c r="E298" s="39"/>
      <c r="F298" s="41"/>
      <c r="G298" s="37"/>
    </row>
    <row r="299" spans="1:7" s="22" customFormat="1" ht="15" customHeight="1" x14ac:dyDescent="0.25">
      <c r="A299" s="38"/>
      <c r="B299" s="39"/>
      <c r="C299" s="40"/>
      <c r="D299" s="39"/>
      <c r="E299" s="39"/>
      <c r="F299" s="41"/>
      <c r="G299" s="37"/>
    </row>
    <row r="300" spans="1:7" s="22" customFormat="1" ht="15" customHeight="1" x14ac:dyDescent="0.25">
      <c r="A300" s="38"/>
      <c r="B300" s="39"/>
      <c r="C300" s="40"/>
      <c r="D300" s="39"/>
      <c r="E300" s="39"/>
      <c r="F300" s="41"/>
      <c r="G300" s="37"/>
    </row>
    <row r="301" spans="1:7" s="22" customFormat="1" ht="15" customHeight="1" x14ac:dyDescent="0.25">
      <c r="A301" s="38"/>
      <c r="B301" s="39"/>
      <c r="C301" s="40"/>
      <c r="D301" s="39"/>
      <c r="E301" s="39"/>
      <c r="F301" s="41"/>
      <c r="G301" s="37"/>
    </row>
    <row r="302" spans="1:7" s="22" customFormat="1" ht="15" customHeight="1" x14ac:dyDescent="0.25">
      <c r="A302" s="38"/>
      <c r="B302" s="39"/>
      <c r="C302" s="40"/>
      <c r="D302" s="39"/>
      <c r="E302" s="39"/>
      <c r="F302" s="41"/>
      <c r="G302" s="37"/>
    </row>
    <row r="303" spans="1:7" s="22" customFormat="1" ht="15" customHeight="1" x14ac:dyDescent="0.25">
      <c r="A303" s="38"/>
      <c r="B303" s="39"/>
      <c r="C303" s="40"/>
      <c r="D303" s="39"/>
      <c r="E303" s="39"/>
      <c r="F303" s="41"/>
      <c r="G303" s="37"/>
    </row>
    <row r="304" spans="1:7" s="22" customFormat="1" ht="15" customHeight="1" x14ac:dyDescent="0.25">
      <c r="A304" s="38"/>
      <c r="B304" s="39"/>
      <c r="C304" s="40"/>
      <c r="D304" s="39"/>
      <c r="E304" s="39"/>
      <c r="F304" s="41"/>
      <c r="G304" s="37"/>
    </row>
    <row r="305" spans="1:7" s="22" customFormat="1" ht="15" customHeight="1" x14ac:dyDescent="0.25">
      <c r="A305" s="38"/>
      <c r="B305" s="39"/>
      <c r="C305" s="40"/>
      <c r="D305" s="39"/>
      <c r="E305" s="39"/>
      <c r="F305" s="41"/>
      <c r="G305" s="37"/>
    </row>
    <row r="306" spans="1:7" s="22" customFormat="1" ht="15" customHeight="1" x14ac:dyDescent="0.25">
      <c r="A306" s="38"/>
      <c r="B306" s="39"/>
      <c r="C306" s="40"/>
      <c r="D306" s="39"/>
      <c r="E306" s="39"/>
      <c r="F306" s="41"/>
      <c r="G306" s="37"/>
    </row>
    <row r="307" spans="1:7" s="22" customFormat="1" ht="15" customHeight="1" x14ac:dyDescent="0.25">
      <c r="A307" s="38"/>
      <c r="B307" s="39"/>
      <c r="C307" s="40"/>
      <c r="D307" s="39"/>
      <c r="E307" s="39"/>
      <c r="F307" s="41"/>
      <c r="G307" s="37"/>
    </row>
    <row r="308" spans="1:7" s="22" customFormat="1" ht="15" customHeight="1" x14ac:dyDescent="0.25">
      <c r="A308" s="38"/>
      <c r="B308" s="39"/>
      <c r="C308" s="40"/>
      <c r="D308" s="39"/>
      <c r="E308" s="39"/>
      <c r="F308" s="41"/>
      <c r="G308" s="37"/>
    </row>
    <row r="309" spans="1:7" s="22" customFormat="1" ht="15" customHeight="1" x14ac:dyDescent="0.25">
      <c r="A309" s="38"/>
      <c r="B309" s="39"/>
      <c r="C309" s="40"/>
      <c r="D309" s="39"/>
      <c r="E309" s="39"/>
      <c r="F309" s="41"/>
      <c r="G309" s="37"/>
    </row>
    <row r="310" spans="1:7" s="22" customFormat="1" ht="15" customHeight="1" x14ac:dyDescent="0.25">
      <c r="A310" s="38"/>
      <c r="B310" s="39"/>
      <c r="C310" s="40"/>
      <c r="D310" s="39"/>
      <c r="E310" s="39"/>
      <c r="F310" s="41"/>
      <c r="G310" s="37"/>
    </row>
    <row r="311" spans="1:7" s="22" customFormat="1" ht="15" customHeight="1" x14ac:dyDescent="0.25">
      <c r="A311" s="38"/>
      <c r="B311" s="39"/>
      <c r="C311" s="40"/>
      <c r="D311" s="39"/>
      <c r="E311" s="39"/>
      <c r="F311" s="41"/>
      <c r="G311" s="37"/>
    </row>
    <row r="312" spans="1:7" s="22" customFormat="1" ht="15" customHeight="1" x14ac:dyDescent="0.25">
      <c r="A312" s="38"/>
      <c r="B312" s="39"/>
      <c r="C312" s="40"/>
      <c r="D312" s="39"/>
      <c r="E312" s="39"/>
      <c r="F312" s="41"/>
      <c r="G312" s="37"/>
    </row>
    <row r="313" spans="1:7" s="22" customFormat="1" ht="15" customHeight="1" x14ac:dyDescent="0.25">
      <c r="A313" s="38"/>
      <c r="B313" s="39"/>
      <c r="C313" s="40"/>
      <c r="D313" s="39"/>
      <c r="E313" s="39"/>
      <c r="F313" s="41"/>
      <c r="G313" s="37"/>
    </row>
    <row r="314" spans="1:7" s="22" customFormat="1" ht="15" customHeight="1" x14ac:dyDescent="0.25">
      <c r="A314" s="38"/>
      <c r="B314" s="39"/>
      <c r="C314" s="40"/>
      <c r="D314" s="39"/>
      <c r="E314" s="39"/>
      <c r="F314" s="41"/>
      <c r="G314" s="37"/>
    </row>
    <row r="315" spans="1:7" s="22" customFormat="1" ht="15" customHeight="1" x14ac:dyDescent="0.25">
      <c r="A315" s="38"/>
      <c r="B315" s="39"/>
      <c r="C315" s="40"/>
      <c r="D315" s="39"/>
      <c r="E315" s="39"/>
      <c r="F315" s="41"/>
      <c r="G315" s="37"/>
    </row>
    <row r="316" spans="1:7" s="22" customFormat="1" ht="15" customHeight="1" x14ac:dyDescent="0.25">
      <c r="A316" s="38"/>
      <c r="B316" s="39"/>
      <c r="C316" s="40"/>
      <c r="D316" s="39"/>
      <c r="E316" s="39"/>
      <c r="F316" s="41"/>
      <c r="G316" s="37"/>
    </row>
    <row r="317" spans="1:7" s="22" customFormat="1" ht="15" customHeight="1" x14ac:dyDescent="0.25">
      <c r="A317" s="38"/>
      <c r="B317" s="39"/>
      <c r="C317" s="40"/>
      <c r="D317" s="39"/>
      <c r="E317" s="39"/>
      <c r="F317" s="41"/>
      <c r="G317" s="37"/>
    </row>
    <row r="318" spans="1:7" s="22" customFormat="1" ht="15" customHeight="1" x14ac:dyDescent="0.25">
      <c r="A318" s="38"/>
      <c r="B318" s="39"/>
      <c r="C318" s="40"/>
      <c r="D318" s="39"/>
      <c r="E318" s="39"/>
      <c r="F318" s="41"/>
      <c r="G318" s="37"/>
    </row>
    <row r="319" spans="1:7" s="22" customFormat="1" ht="15" customHeight="1" x14ac:dyDescent="0.25">
      <c r="A319" s="38"/>
      <c r="B319" s="39"/>
      <c r="C319" s="40"/>
      <c r="D319" s="39"/>
      <c r="E319" s="39"/>
      <c r="F319" s="41"/>
      <c r="G319" s="37"/>
    </row>
    <row r="320" spans="1:7" s="22" customFormat="1" ht="15" customHeight="1" x14ac:dyDescent="0.25">
      <c r="A320" s="38"/>
      <c r="B320" s="39"/>
      <c r="C320" s="40"/>
      <c r="D320" s="39"/>
      <c r="E320" s="39"/>
      <c r="F320" s="41"/>
      <c r="G320" s="37"/>
    </row>
    <row r="321" spans="1:7" s="22" customFormat="1" ht="15" customHeight="1" x14ac:dyDescent="0.25">
      <c r="A321" s="38"/>
      <c r="B321" s="39"/>
      <c r="C321" s="40"/>
      <c r="D321" s="39"/>
      <c r="E321" s="39"/>
      <c r="F321" s="41"/>
      <c r="G321" s="37"/>
    </row>
    <row r="322" spans="1:7" s="22" customFormat="1" ht="15" customHeight="1" x14ac:dyDescent="0.25">
      <c r="A322" s="38"/>
      <c r="B322" s="39"/>
      <c r="C322" s="40"/>
      <c r="D322" s="39"/>
      <c r="E322" s="39"/>
      <c r="F322" s="41"/>
      <c r="G322" s="37"/>
    </row>
    <row r="323" spans="1:7" s="22" customFormat="1" ht="15" customHeight="1" x14ac:dyDescent="0.25">
      <c r="A323" s="38"/>
      <c r="B323" s="39"/>
      <c r="C323" s="40"/>
      <c r="D323" s="39"/>
      <c r="E323" s="39"/>
      <c r="F323" s="41"/>
      <c r="G323" s="37"/>
    </row>
    <row r="324" spans="1:7" s="22" customFormat="1" ht="15" customHeight="1" x14ac:dyDescent="0.25">
      <c r="A324" s="38"/>
      <c r="B324" s="39"/>
      <c r="C324" s="40"/>
      <c r="D324" s="39"/>
      <c r="E324" s="39"/>
      <c r="F324" s="41"/>
      <c r="G324" s="37"/>
    </row>
    <row r="325" spans="1:7" s="22" customFormat="1" ht="15" customHeight="1" x14ac:dyDescent="0.25">
      <c r="A325" s="38"/>
      <c r="B325" s="39"/>
      <c r="C325" s="40"/>
      <c r="D325" s="39"/>
      <c r="E325" s="39"/>
      <c r="F325" s="41"/>
      <c r="G325" s="37"/>
    </row>
    <row r="326" spans="1:7" s="22" customFormat="1" ht="15" customHeight="1" x14ac:dyDescent="0.25">
      <c r="A326" s="38"/>
      <c r="B326" s="39"/>
      <c r="C326" s="40"/>
      <c r="D326" s="39"/>
      <c r="E326" s="39"/>
      <c r="F326" s="41"/>
      <c r="G326" s="37"/>
    </row>
    <row r="327" spans="1:7" s="22" customFormat="1" ht="15" customHeight="1" x14ac:dyDescent="0.25">
      <c r="A327" s="38"/>
      <c r="B327" s="39"/>
      <c r="C327" s="40"/>
      <c r="D327" s="39"/>
      <c r="E327" s="39"/>
      <c r="F327" s="41"/>
      <c r="G327" s="37"/>
    </row>
    <row r="328" spans="1:7" s="22" customFormat="1" ht="15" customHeight="1" x14ac:dyDescent="0.25">
      <c r="A328" s="38"/>
      <c r="B328" s="39"/>
      <c r="C328" s="40"/>
      <c r="D328" s="39"/>
      <c r="E328" s="39"/>
      <c r="F328" s="41"/>
      <c r="G328" s="37"/>
    </row>
    <row r="329" spans="1:7" s="22" customFormat="1" ht="15" customHeight="1" x14ac:dyDescent="0.25">
      <c r="A329" s="38"/>
      <c r="B329" s="39"/>
      <c r="C329" s="40"/>
      <c r="D329" s="39"/>
      <c r="E329" s="39"/>
      <c r="F329" s="41"/>
      <c r="G329" s="37"/>
    </row>
    <row r="330" spans="1:7" s="22" customFormat="1" ht="15" customHeight="1" x14ac:dyDescent="0.25">
      <c r="A330" s="38"/>
      <c r="B330" s="39"/>
      <c r="C330" s="40"/>
      <c r="D330" s="39"/>
      <c r="E330" s="39"/>
      <c r="F330" s="41"/>
      <c r="G330" s="37"/>
    </row>
    <row r="331" spans="1:7" s="22" customFormat="1" ht="15" customHeight="1" x14ac:dyDescent="0.25">
      <c r="A331" s="38"/>
      <c r="B331" s="39"/>
      <c r="C331" s="40"/>
      <c r="D331" s="39"/>
      <c r="E331" s="39"/>
      <c r="F331" s="41"/>
      <c r="G331" s="37"/>
    </row>
    <row r="332" spans="1:7" s="22" customFormat="1" ht="15" customHeight="1" x14ac:dyDescent="0.25">
      <c r="A332" s="38"/>
      <c r="B332" s="39"/>
      <c r="C332" s="40"/>
      <c r="D332" s="39"/>
      <c r="E332" s="39"/>
      <c r="F332" s="41"/>
      <c r="G332" s="37"/>
    </row>
    <row r="333" spans="1:7" s="22" customFormat="1" ht="15" customHeight="1" x14ac:dyDescent="0.25">
      <c r="A333" s="38"/>
      <c r="B333" s="39"/>
      <c r="C333" s="40"/>
      <c r="D333" s="39"/>
      <c r="E333" s="39"/>
      <c r="F333" s="41"/>
      <c r="G333" s="37"/>
    </row>
    <row r="334" spans="1:7" s="22" customFormat="1" ht="15" customHeight="1" x14ac:dyDescent="0.25">
      <c r="A334" s="38"/>
      <c r="B334" s="39"/>
      <c r="C334" s="40"/>
      <c r="D334" s="39"/>
      <c r="E334" s="39"/>
      <c r="F334" s="41"/>
      <c r="G334" s="37"/>
    </row>
    <row r="335" spans="1:7" s="22" customFormat="1" ht="15" customHeight="1" x14ac:dyDescent="0.25">
      <c r="A335" s="38"/>
      <c r="B335" s="39"/>
      <c r="C335" s="40"/>
      <c r="D335" s="39"/>
      <c r="E335" s="39"/>
      <c r="F335" s="41"/>
      <c r="G335" s="37"/>
    </row>
    <row r="336" spans="1:7" s="22" customFormat="1" ht="15" customHeight="1" x14ac:dyDescent="0.25">
      <c r="A336" s="38"/>
      <c r="B336" s="39"/>
      <c r="C336" s="40"/>
      <c r="D336" s="39"/>
      <c r="E336" s="39"/>
      <c r="F336" s="41"/>
      <c r="G336" s="37"/>
    </row>
    <row r="337" spans="1:7" s="22" customFormat="1" ht="15" customHeight="1" x14ac:dyDescent="0.25">
      <c r="A337" s="38"/>
      <c r="B337" s="39"/>
      <c r="C337" s="40"/>
      <c r="D337" s="39"/>
      <c r="E337" s="39"/>
      <c r="F337" s="41"/>
      <c r="G337" s="37"/>
    </row>
    <row r="338" spans="1:7" s="22" customFormat="1" ht="15" customHeight="1" x14ac:dyDescent="0.25">
      <c r="A338" s="38"/>
      <c r="B338" s="39"/>
      <c r="C338" s="40"/>
      <c r="D338" s="39"/>
      <c r="E338" s="39"/>
      <c r="F338" s="41"/>
      <c r="G338" s="37"/>
    </row>
    <row r="339" spans="1:7" s="22" customFormat="1" ht="15" customHeight="1" x14ac:dyDescent="0.25">
      <c r="A339" s="38"/>
      <c r="B339" s="39"/>
      <c r="C339" s="40"/>
      <c r="D339" s="39"/>
      <c r="E339" s="39"/>
      <c r="F339" s="41"/>
      <c r="G339" s="37"/>
    </row>
    <row r="340" spans="1:7" s="22" customFormat="1" ht="15" customHeight="1" x14ac:dyDescent="0.25">
      <c r="A340" s="38"/>
      <c r="B340" s="39"/>
      <c r="C340" s="40"/>
      <c r="D340" s="39"/>
      <c r="E340" s="39"/>
      <c r="F340" s="41"/>
      <c r="G340" s="37"/>
    </row>
    <row r="341" spans="1:7" s="22" customFormat="1" ht="15" customHeight="1" x14ac:dyDescent="0.25">
      <c r="A341" s="38"/>
      <c r="B341" s="39"/>
      <c r="C341" s="40"/>
      <c r="D341" s="39"/>
      <c r="E341" s="39"/>
      <c r="F341" s="41"/>
      <c r="G341" s="37"/>
    </row>
    <row r="342" spans="1:7" s="22" customFormat="1" ht="15" customHeight="1" x14ac:dyDescent="0.25">
      <c r="A342" s="38"/>
      <c r="B342" s="39"/>
      <c r="C342" s="40"/>
      <c r="D342" s="39"/>
      <c r="E342" s="39"/>
      <c r="F342" s="41"/>
      <c r="G342" s="37"/>
    </row>
    <row r="343" spans="1:7" s="22" customFormat="1" ht="15" customHeight="1" x14ac:dyDescent="0.25">
      <c r="A343" s="38"/>
      <c r="B343" s="39"/>
      <c r="C343" s="40"/>
      <c r="D343" s="39"/>
      <c r="E343" s="39"/>
      <c r="F343" s="41"/>
      <c r="G343" s="37"/>
    </row>
    <row r="344" spans="1:7" s="22" customFormat="1" ht="15" customHeight="1" x14ac:dyDescent="0.25">
      <c r="A344" s="38"/>
      <c r="B344" s="39"/>
      <c r="C344" s="40"/>
      <c r="D344" s="39"/>
      <c r="E344" s="39"/>
      <c r="F344" s="41"/>
      <c r="G344" s="37"/>
    </row>
    <row r="345" spans="1:7" s="22" customFormat="1" ht="15" customHeight="1" x14ac:dyDescent="0.25">
      <c r="A345" s="38"/>
      <c r="B345" s="39"/>
      <c r="C345" s="40"/>
      <c r="D345" s="39"/>
      <c r="E345" s="39"/>
      <c r="F345" s="41"/>
      <c r="G345" s="37"/>
    </row>
    <row r="346" spans="1:7" s="22" customFormat="1" ht="15" customHeight="1" x14ac:dyDescent="0.25">
      <c r="A346" s="38"/>
      <c r="B346" s="39"/>
      <c r="C346" s="40"/>
      <c r="D346" s="39"/>
      <c r="E346" s="39"/>
      <c r="F346" s="41"/>
      <c r="G346" s="37"/>
    </row>
    <row r="347" spans="1:7" s="22" customFormat="1" ht="15" customHeight="1" x14ac:dyDescent="0.25">
      <c r="A347" s="38"/>
      <c r="B347" s="39"/>
      <c r="C347" s="40"/>
      <c r="D347" s="39"/>
      <c r="E347" s="39"/>
      <c r="F347" s="41"/>
      <c r="G347" s="37"/>
    </row>
    <row r="348" spans="1:7" s="22" customFormat="1" ht="15" customHeight="1" x14ac:dyDescent="0.25">
      <c r="A348" s="38"/>
      <c r="B348" s="39"/>
      <c r="C348" s="40"/>
      <c r="D348" s="39"/>
      <c r="E348" s="39"/>
      <c r="F348" s="41"/>
      <c r="G348" s="37"/>
    </row>
    <row r="349" spans="1:7" s="22" customFormat="1" ht="15" customHeight="1" x14ac:dyDescent="0.25">
      <c r="A349" s="38"/>
      <c r="B349" s="39"/>
      <c r="C349" s="40"/>
      <c r="D349" s="39"/>
      <c r="E349" s="39"/>
      <c r="F349" s="41"/>
      <c r="G349" s="37"/>
    </row>
    <row r="350" spans="1:7" ht="15" customHeight="1" x14ac:dyDescent="0.25"/>
    <row r="351" spans="1:7" ht="15" customHeight="1" x14ac:dyDescent="0.25"/>
    <row r="352" spans="1:7" ht="15" customHeight="1" x14ac:dyDescent="0.25"/>
    <row r="353" ht="15" customHeight="1" x14ac:dyDescent="0.25"/>
  </sheetData>
  <sheetProtection insertRows="0"/>
  <mergeCells count="2">
    <mergeCell ref="A1:F1"/>
    <mergeCell ref="A4:B4"/>
  </mergeCells>
  <dataValidations count="4">
    <dataValidation type="date" allowBlank="1" showInputMessage="1" showErrorMessage="1" sqref="C1:C6 C994:C65529" xr:uid="{4B79C467-7C14-4750-9A47-2E8329572D06}">
      <formula1>40544</formula1>
      <formula2>41639</formula2>
    </dataValidation>
    <dataValidation type="custom" allowBlank="1" showInputMessage="1" showErrorMessage="1" sqref="F7:F28" xr:uid="{73EE278D-0D7F-4303-B12A-CF3BA97E581C}">
      <formula1>INT(F7*100)=F7*100</formula1>
    </dataValidation>
    <dataValidation type="date" allowBlank="1" showInputMessage="1" showErrorMessage="1" sqref="C39:C993" xr:uid="{9C16F521-9832-4D76-8C32-13AEEEC534BE}">
      <formula1>42917</formula1>
      <formula2>43921</formula2>
    </dataValidation>
    <dataValidation type="date" allowBlank="1" showInputMessage="1" showErrorMessage="1" sqref="C7:C38" xr:uid="{A4C97551-833E-471F-A572-B4F87B385FDF}">
      <formula1>42917</formula1>
      <formula2>55153</formula2>
    </dataValidation>
  </dataValidation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8C0A2-68F8-4639-BFD9-8101CEC2BA38}">
  <sheetPr>
    <tabColor rgb="FFFFFF00"/>
  </sheetPr>
  <dimension ref="A1:J83"/>
  <sheetViews>
    <sheetView topLeftCell="A48" workbookViewId="0">
      <selection activeCell="J52" sqref="J52:J53"/>
    </sheetView>
  </sheetViews>
  <sheetFormatPr baseColWidth="10" defaultRowHeight="15" x14ac:dyDescent="0.25"/>
  <cols>
    <col min="1" max="1" width="38.140625" customWidth="1"/>
    <col min="2" max="2" width="18.85546875" bestFit="1" customWidth="1"/>
    <col min="3" max="3" width="24.140625" customWidth="1"/>
    <col min="4" max="4" width="22.5703125" customWidth="1"/>
    <col min="5" max="6" width="15" bestFit="1" customWidth="1"/>
    <col min="7" max="7" width="15.42578125" bestFit="1" customWidth="1"/>
    <col min="8" max="8" width="17.28515625" customWidth="1"/>
    <col min="9" max="9" width="18.42578125" customWidth="1"/>
    <col min="10" max="10" width="20" customWidth="1"/>
  </cols>
  <sheetData>
    <row r="1" spans="1:9" ht="15.75" x14ac:dyDescent="0.25">
      <c r="A1" s="319" t="s">
        <v>45</v>
      </c>
      <c r="B1" s="319"/>
    </row>
    <row r="2" spans="1:9" x14ac:dyDescent="0.25">
      <c r="D2" s="2"/>
      <c r="E2" s="125"/>
      <c r="F2" s="99"/>
      <c r="G2" s="126"/>
      <c r="H2" s="99"/>
      <c r="I2" s="2"/>
    </row>
    <row r="3" spans="1:9" x14ac:dyDescent="0.25">
      <c r="A3" t="s">
        <v>46</v>
      </c>
      <c r="B3" s="104"/>
      <c r="C3" s="1"/>
      <c r="D3" s="2"/>
      <c r="E3" s="2"/>
      <c r="F3" s="127"/>
      <c r="G3" s="79"/>
      <c r="H3" s="2"/>
      <c r="I3" s="2"/>
    </row>
    <row r="4" spans="1:9" x14ac:dyDescent="0.25">
      <c r="B4" s="320"/>
      <c r="C4" s="320"/>
      <c r="D4" s="128"/>
      <c r="E4" s="2"/>
      <c r="F4" s="127"/>
      <c r="G4" s="79"/>
      <c r="H4" s="2"/>
      <c r="I4" s="2"/>
    </row>
    <row r="5" spans="1:9" x14ac:dyDescent="0.25">
      <c r="A5" t="s">
        <v>33</v>
      </c>
      <c r="B5" s="321"/>
      <c r="C5" s="321"/>
      <c r="D5" s="2"/>
      <c r="E5" s="123"/>
      <c r="F5" s="81"/>
      <c r="G5" s="126"/>
      <c r="H5" s="99"/>
      <c r="I5" s="2"/>
    </row>
    <row r="6" spans="1:9" x14ac:dyDescent="0.25">
      <c r="A6" s="103" t="s">
        <v>34</v>
      </c>
      <c r="B6" s="105"/>
      <c r="C6" s="101"/>
      <c r="D6" s="2"/>
      <c r="E6" s="129"/>
      <c r="F6" s="2"/>
      <c r="G6" s="2"/>
      <c r="H6" s="2"/>
      <c r="I6" s="2"/>
    </row>
    <row r="7" spans="1:9" x14ac:dyDescent="0.25">
      <c r="A7" s="103" t="s">
        <v>47</v>
      </c>
      <c r="B7" s="105"/>
      <c r="C7" s="101"/>
      <c r="D7" s="2"/>
      <c r="E7" s="130"/>
      <c r="F7" s="131"/>
      <c r="G7" s="131"/>
      <c r="H7" s="2"/>
      <c r="I7" s="2"/>
    </row>
    <row r="8" spans="1:9" x14ac:dyDescent="0.25">
      <c r="B8" s="1"/>
      <c r="C8" s="1"/>
      <c r="D8" s="2"/>
      <c r="E8" s="129"/>
      <c r="F8" s="132"/>
      <c r="G8" s="132"/>
      <c r="H8" s="133"/>
      <c r="I8" s="2"/>
    </row>
    <row r="9" spans="1:9" x14ac:dyDescent="0.25">
      <c r="A9" t="s">
        <v>49</v>
      </c>
      <c r="B9" s="321"/>
      <c r="C9" s="321"/>
      <c r="D9" s="2"/>
      <c r="E9" s="123"/>
      <c r="F9" s="132"/>
      <c r="G9" s="132"/>
      <c r="H9" s="133"/>
      <c r="I9" s="2"/>
    </row>
    <row r="10" spans="1:9" x14ac:dyDescent="0.25">
      <c r="A10" s="103" t="s">
        <v>48</v>
      </c>
      <c r="B10" s="105"/>
      <c r="C10" s="102"/>
      <c r="D10" s="2"/>
      <c r="E10" s="2"/>
      <c r="F10" s="81"/>
      <c r="G10" s="81"/>
      <c r="H10" s="2"/>
      <c r="I10" s="2"/>
    </row>
    <row r="11" spans="1:9" x14ac:dyDescent="0.25">
      <c r="A11" s="103" t="s">
        <v>35</v>
      </c>
      <c r="B11" s="105"/>
      <c r="C11" s="102"/>
      <c r="D11" s="2"/>
      <c r="E11" s="2"/>
      <c r="F11" s="81"/>
      <c r="G11" s="81"/>
      <c r="H11" s="2"/>
      <c r="I11" s="2"/>
    </row>
    <row r="12" spans="1:9" x14ac:dyDescent="0.25">
      <c r="B12" s="1"/>
      <c r="C12" s="1"/>
      <c r="D12" s="2"/>
      <c r="E12" s="129"/>
      <c r="F12" s="81"/>
      <c r="G12" s="81"/>
      <c r="H12" s="133"/>
      <c r="I12" s="2"/>
    </row>
    <row r="13" spans="1:9" x14ac:dyDescent="0.25">
      <c r="D13" s="2"/>
      <c r="E13" s="2"/>
      <c r="F13" s="124"/>
      <c r="G13" s="124"/>
      <c r="H13" s="2"/>
      <c r="I13" s="2"/>
    </row>
    <row r="14" spans="1:9" ht="15.75" x14ac:dyDescent="0.25">
      <c r="A14" s="106"/>
      <c r="B14" s="22"/>
      <c r="D14" s="2"/>
      <c r="E14" s="2"/>
      <c r="F14" s="81"/>
      <c r="G14" s="81"/>
      <c r="H14" s="2"/>
      <c r="I14" s="2"/>
    </row>
    <row r="15" spans="1:9" x14ac:dyDescent="0.25">
      <c r="E15" s="1"/>
    </row>
    <row r="16" spans="1:9" x14ac:dyDescent="0.25">
      <c r="A16" s="82" t="s">
        <v>36</v>
      </c>
    </row>
    <row r="17" spans="1:8" ht="26.25" x14ac:dyDescent="0.25">
      <c r="B17" s="83" t="s">
        <v>37</v>
      </c>
      <c r="C17" s="83" t="s">
        <v>38</v>
      </c>
      <c r="D17" s="117" t="s">
        <v>80</v>
      </c>
      <c r="E17" s="118" t="s">
        <v>40</v>
      </c>
      <c r="F17" s="118" t="s">
        <v>41</v>
      </c>
      <c r="G17" s="119" t="s">
        <v>42</v>
      </c>
      <c r="H17" s="85"/>
    </row>
    <row r="18" spans="1:8" x14ac:dyDescent="0.25">
      <c r="A18" s="86" t="s">
        <v>2</v>
      </c>
      <c r="B18" s="87">
        <v>1800</v>
      </c>
      <c r="C18" s="87" t="e">
        <f>#REF!</f>
        <v>#REF!</v>
      </c>
      <c r="D18" s="87">
        <f>I49</f>
        <v>0</v>
      </c>
      <c r="E18" s="88">
        <f>D18-B18</f>
        <v>-1800</v>
      </c>
      <c r="F18" s="87" t="e">
        <f>D18-C18</f>
        <v>#REF!</v>
      </c>
      <c r="G18" s="116">
        <f>E18/B18*1</f>
        <v>-1</v>
      </c>
      <c r="H18" s="80" t="str">
        <f t="shared" ref="H18:H27" si="0">IF(G18&gt;20%,"Begründung notwendig!","okay")</f>
        <v>okay</v>
      </c>
    </row>
    <row r="19" spans="1:8" x14ac:dyDescent="0.25">
      <c r="A19" s="90" t="s">
        <v>3</v>
      </c>
      <c r="B19" s="113">
        <f>SUM(B20:B25)</f>
        <v>2950.46</v>
      </c>
      <c r="C19" s="113" t="e">
        <f t="shared" ref="C19:E19" si="1">SUM(C20:C25)</f>
        <v>#REF!</v>
      </c>
      <c r="D19" s="113">
        <f t="shared" si="1"/>
        <v>0</v>
      </c>
      <c r="E19" s="113">
        <f t="shared" si="1"/>
        <v>-2950.46</v>
      </c>
      <c r="F19" s="113" t="e">
        <f>SUM(F20:F25)</f>
        <v>#REF!</v>
      </c>
      <c r="G19" s="116">
        <f>E19/B19*1</f>
        <v>-1</v>
      </c>
      <c r="H19" s="80" t="str">
        <f t="shared" si="0"/>
        <v>okay</v>
      </c>
    </row>
    <row r="20" spans="1:8" x14ac:dyDescent="0.25">
      <c r="A20" s="108" t="s">
        <v>50</v>
      </c>
      <c r="B20" s="87">
        <v>650</v>
      </c>
      <c r="C20" s="87">
        <f>A_Ausgaben!G5</f>
        <v>0</v>
      </c>
      <c r="D20" s="87">
        <f>I51</f>
        <v>0</v>
      </c>
      <c r="E20" s="88">
        <f t="shared" ref="E20:E26" si="2">D20-B20</f>
        <v>-650</v>
      </c>
      <c r="F20" s="87">
        <f>D20-C20</f>
        <v>0</v>
      </c>
      <c r="G20" s="116"/>
      <c r="H20" s="80"/>
    </row>
    <row r="21" spans="1:8" x14ac:dyDescent="0.25">
      <c r="A21" s="109" t="s">
        <v>51</v>
      </c>
      <c r="B21" s="114">
        <v>90</v>
      </c>
      <c r="C21" s="114" t="e">
        <f>#REF!</f>
        <v>#REF!</v>
      </c>
      <c r="D21" s="87">
        <f t="shared" ref="D21:D26" si="3">I52</f>
        <v>0</v>
      </c>
      <c r="E21" s="88">
        <f t="shared" si="2"/>
        <v>-90</v>
      </c>
      <c r="F21" s="115" t="e">
        <f>SUM(F22:F24)</f>
        <v>#REF!</v>
      </c>
      <c r="G21" s="116"/>
      <c r="H21" s="80"/>
    </row>
    <row r="22" spans="1:8" x14ac:dyDescent="0.25">
      <c r="A22" s="111" t="s">
        <v>52</v>
      </c>
      <c r="B22" s="87">
        <v>146</v>
      </c>
      <c r="C22" s="87" t="e">
        <f>#REF!</f>
        <v>#REF!</v>
      </c>
      <c r="D22" s="87">
        <f t="shared" si="3"/>
        <v>0</v>
      </c>
      <c r="E22" s="88">
        <f t="shared" si="2"/>
        <v>-146</v>
      </c>
      <c r="F22" s="87" t="e">
        <f>D22-C22</f>
        <v>#REF!</v>
      </c>
      <c r="G22" s="116"/>
      <c r="H22" s="80"/>
    </row>
    <row r="23" spans="1:8" x14ac:dyDescent="0.25">
      <c r="A23" s="108" t="s">
        <v>53</v>
      </c>
      <c r="B23" s="87">
        <v>2000</v>
      </c>
      <c r="C23" s="87" t="e">
        <f>#REF!</f>
        <v>#REF!</v>
      </c>
      <c r="D23" s="87">
        <f t="shared" si="3"/>
        <v>0</v>
      </c>
      <c r="E23" s="88">
        <f t="shared" si="2"/>
        <v>-2000</v>
      </c>
      <c r="F23" s="87" t="e">
        <f>D23-C23</f>
        <v>#REF!</v>
      </c>
      <c r="G23" s="116"/>
      <c r="H23" s="80"/>
    </row>
    <row r="24" spans="1:8" x14ac:dyDescent="0.25">
      <c r="A24" s="110" t="s">
        <v>54</v>
      </c>
      <c r="B24" s="87">
        <v>14.25</v>
      </c>
      <c r="C24" s="87" t="e">
        <f>#REF!</f>
        <v>#REF!</v>
      </c>
      <c r="D24" s="87">
        <f t="shared" si="3"/>
        <v>0</v>
      </c>
      <c r="E24" s="88">
        <f t="shared" si="2"/>
        <v>-14.25</v>
      </c>
      <c r="F24" s="87" t="e">
        <f>D24-C24</f>
        <v>#REF!</v>
      </c>
      <c r="G24" s="116"/>
      <c r="H24" s="80"/>
    </row>
    <row r="25" spans="1:8" x14ac:dyDescent="0.25">
      <c r="A25" s="110" t="s">
        <v>55</v>
      </c>
      <c r="B25" s="87">
        <v>50.21</v>
      </c>
      <c r="C25" s="87" t="e">
        <f>#REF!</f>
        <v>#REF!</v>
      </c>
      <c r="D25" s="87">
        <f t="shared" si="3"/>
        <v>0</v>
      </c>
      <c r="E25" s="88">
        <f t="shared" si="2"/>
        <v>-50.21</v>
      </c>
      <c r="F25" s="87" t="e">
        <f>D25-C25</f>
        <v>#REF!</v>
      </c>
      <c r="G25" s="116"/>
      <c r="H25" s="80"/>
    </row>
    <row r="26" spans="1:8" x14ac:dyDescent="0.25">
      <c r="A26" s="112" t="s">
        <v>56</v>
      </c>
      <c r="B26" s="87">
        <v>2235</v>
      </c>
      <c r="C26" s="87" t="e">
        <f>#REF!</f>
        <v>#REF!</v>
      </c>
      <c r="D26" s="87">
        <f t="shared" si="3"/>
        <v>0</v>
      </c>
      <c r="E26" s="88">
        <f t="shared" si="2"/>
        <v>-2235</v>
      </c>
      <c r="F26" s="87" t="e">
        <f>D26-C26</f>
        <v>#REF!</v>
      </c>
      <c r="G26" s="116">
        <f>E26/B26*1</f>
        <v>-1</v>
      </c>
      <c r="H26" s="80" t="str">
        <f t="shared" si="0"/>
        <v>okay</v>
      </c>
    </row>
    <row r="27" spans="1:8" x14ac:dyDescent="0.25">
      <c r="A27" s="107" t="s">
        <v>43</v>
      </c>
      <c r="B27" s="120">
        <f>SUM(B18+B19+B26)</f>
        <v>6985.46</v>
      </c>
      <c r="C27" s="120" t="e">
        <f>SUM(C18+C19+C26)</f>
        <v>#REF!</v>
      </c>
      <c r="D27" s="120">
        <f t="shared" ref="D27:E27" si="4">SUM(D18+D19+D26)</f>
        <v>0</v>
      </c>
      <c r="E27" s="120">
        <f t="shared" si="4"/>
        <v>-6985.46</v>
      </c>
      <c r="F27" s="120" t="e">
        <f>SUM(F18+F19+F26)</f>
        <v>#REF!</v>
      </c>
      <c r="G27" s="121">
        <f>E27/B27*1</f>
        <v>-1</v>
      </c>
      <c r="H27" s="80" t="str">
        <f t="shared" si="0"/>
        <v>okay</v>
      </c>
    </row>
    <row r="28" spans="1:8" x14ac:dyDescent="0.25">
      <c r="A28" s="93"/>
      <c r="B28" s="81"/>
      <c r="C28" s="81"/>
      <c r="D28" s="81"/>
      <c r="E28" s="81"/>
      <c r="F28" s="81"/>
      <c r="G28" s="92"/>
      <c r="H28" s="91"/>
    </row>
    <row r="29" spans="1:8" x14ac:dyDescent="0.25">
      <c r="A29" s="134" t="s">
        <v>62</v>
      </c>
      <c r="B29" s="317" t="s">
        <v>59</v>
      </c>
      <c r="C29" s="318"/>
      <c r="D29" s="81"/>
      <c r="E29" s="81"/>
      <c r="F29" s="81"/>
      <c r="G29" s="92"/>
      <c r="H29" s="91"/>
    </row>
    <row r="30" spans="1:8" x14ac:dyDescent="0.25">
      <c r="A30" s="135"/>
      <c r="B30" s="136" t="s">
        <v>60</v>
      </c>
      <c r="C30" s="136"/>
      <c r="D30" s="81"/>
      <c r="E30" s="81"/>
      <c r="F30" s="81"/>
      <c r="G30" s="92"/>
      <c r="H30" s="91"/>
    </row>
    <row r="31" spans="1:8" x14ac:dyDescent="0.25">
      <c r="A31" s="135"/>
      <c r="B31" s="136" t="s">
        <v>61</v>
      </c>
      <c r="C31" s="136"/>
      <c r="D31" s="81"/>
      <c r="E31" s="81"/>
      <c r="F31" s="81"/>
      <c r="G31" s="92"/>
      <c r="H31" s="91"/>
    </row>
    <row r="32" spans="1:8" x14ac:dyDescent="0.25">
      <c r="A32" s="93"/>
      <c r="B32" s="81"/>
      <c r="C32" s="81"/>
      <c r="D32" s="81"/>
      <c r="E32" s="81"/>
      <c r="F32" s="81"/>
      <c r="G32" s="92"/>
      <c r="H32" s="91"/>
    </row>
    <row r="33" spans="1:10" x14ac:dyDescent="0.25">
      <c r="A33" s="94" t="s">
        <v>44</v>
      </c>
      <c r="F33" s="89"/>
    </row>
    <row r="34" spans="1:10" ht="26.25" x14ac:dyDescent="0.25">
      <c r="B34" s="83" t="s">
        <v>37</v>
      </c>
      <c r="C34" s="83" t="s">
        <v>38</v>
      </c>
      <c r="D34" s="83" t="s">
        <v>39</v>
      </c>
      <c r="E34" s="84" t="s">
        <v>40</v>
      </c>
      <c r="F34" s="84" t="s">
        <v>41</v>
      </c>
      <c r="G34" s="84" t="s">
        <v>58</v>
      </c>
      <c r="I34" s="202" t="s">
        <v>87</v>
      </c>
      <c r="J34" s="202"/>
    </row>
    <row r="35" spans="1:10" x14ac:dyDescent="0.25">
      <c r="A35" s="86" t="s">
        <v>5</v>
      </c>
      <c r="B35" s="95">
        <f>'[1]tatsächlich 2010'!J50</f>
        <v>0</v>
      </c>
      <c r="C35" s="87" t="e">
        <f>#REF!</f>
        <v>#REF!</v>
      </c>
      <c r="D35" s="87">
        <f>G63</f>
        <v>4600</v>
      </c>
      <c r="E35" s="87">
        <f>D35-B35</f>
        <v>4600</v>
      </c>
      <c r="F35" s="87" t="e">
        <f>D35-C35</f>
        <v>#REF!</v>
      </c>
      <c r="G35" s="96" t="e">
        <f>D35/D27</f>
        <v>#DIV/0!</v>
      </c>
      <c r="H35" t="s">
        <v>63</v>
      </c>
      <c r="I35" s="89">
        <f>B38/B27</f>
        <v>0.28630899038860719</v>
      </c>
      <c r="J35" s="89"/>
    </row>
    <row r="36" spans="1:10" x14ac:dyDescent="0.25">
      <c r="A36" s="86" t="s">
        <v>6</v>
      </c>
      <c r="B36" s="95">
        <v>2985.46</v>
      </c>
      <c r="C36" s="87" t="e">
        <f>#REF!</f>
        <v>#REF!</v>
      </c>
      <c r="D36" s="87">
        <f>G64</f>
        <v>2501</v>
      </c>
      <c r="E36" s="87">
        <f t="shared" ref="E36:E39" si="5">D36-B36</f>
        <v>-484.46000000000004</v>
      </c>
      <c r="F36" s="87" t="e">
        <f t="shared" ref="F36:F39" si="6">D36-C36</f>
        <v>#REF!</v>
      </c>
      <c r="G36" s="96" t="e">
        <f>D36/D27</f>
        <v>#DIV/0!</v>
      </c>
    </row>
    <row r="37" spans="1:10" x14ac:dyDescent="0.25">
      <c r="A37" s="86" t="s">
        <v>7</v>
      </c>
      <c r="B37" s="95">
        <f>'[1]tatsächlich 2010'!J52</f>
        <v>0</v>
      </c>
      <c r="C37" s="87" t="e">
        <f>#REF!</f>
        <v>#REF!</v>
      </c>
      <c r="D37" s="87">
        <f>G65</f>
        <v>120</v>
      </c>
      <c r="E37" s="87">
        <f t="shared" si="5"/>
        <v>120</v>
      </c>
      <c r="F37" s="87" t="e">
        <f>D37-C37</f>
        <v>#REF!</v>
      </c>
      <c r="G37" s="96" t="e">
        <f>D37/D27</f>
        <v>#DIV/0!</v>
      </c>
    </row>
    <row r="38" spans="1:10" x14ac:dyDescent="0.25">
      <c r="A38" s="86" t="s">
        <v>8</v>
      </c>
      <c r="B38" s="95">
        <v>2000</v>
      </c>
      <c r="C38" s="87">
        <f>E_Einnahmen!F5</f>
        <v>0</v>
      </c>
      <c r="D38" s="87">
        <f>G66</f>
        <v>2000</v>
      </c>
      <c r="E38" s="87">
        <f>D38-B38</f>
        <v>0</v>
      </c>
      <c r="F38" s="87">
        <f>D38-C38</f>
        <v>2000</v>
      </c>
      <c r="G38" s="96" t="e">
        <f>D38/D27</f>
        <v>#DIV/0!</v>
      </c>
      <c r="H38" s="137">
        <v>0.45</v>
      </c>
    </row>
    <row r="39" spans="1:10" x14ac:dyDescent="0.25">
      <c r="A39" s="97" t="s">
        <v>57</v>
      </c>
      <c r="B39" s="95">
        <v>2000</v>
      </c>
      <c r="C39" s="87" t="e">
        <f>#REF!</f>
        <v>#REF!</v>
      </c>
      <c r="D39" s="87">
        <f>G67</f>
        <v>2000</v>
      </c>
      <c r="E39" s="87">
        <f t="shared" si="5"/>
        <v>0</v>
      </c>
      <c r="F39" s="87" t="e">
        <f t="shared" si="6"/>
        <v>#REF!</v>
      </c>
      <c r="G39" s="96" t="e">
        <f>D39/D27</f>
        <v>#DIV/0!</v>
      </c>
      <c r="H39" s="137">
        <v>0.45</v>
      </c>
    </row>
    <row r="40" spans="1:10" x14ac:dyDescent="0.25">
      <c r="A40" s="98" t="s">
        <v>43</v>
      </c>
      <c r="B40" s="122">
        <f t="shared" ref="B40:G40" si="7">SUM(B35:B39)</f>
        <v>6985.46</v>
      </c>
      <c r="C40" s="122" t="e">
        <f t="shared" si="7"/>
        <v>#REF!</v>
      </c>
      <c r="D40" s="122">
        <f t="shared" si="7"/>
        <v>11221</v>
      </c>
      <c r="E40" s="122">
        <f t="shared" si="7"/>
        <v>4235.54</v>
      </c>
      <c r="F40" s="122" t="e">
        <f t="shared" si="7"/>
        <v>#REF!</v>
      </c>
      <c r="G40" s="122" t="e">
        <f t="shared" si="7"/>
        <v>#DIV/0!</v>
      </c>
    </row>
    <row r="41" spans="1:10" s="100" customFormat="1" x14ac:dyDescent="0.25">
      <c r="A41" s="99"/>
      <c r="B41" s="81"/>
      <c r="C41" s="81"/>
      <c r="D41" s="81"/>
      <c r="E41" s="81"/>
      <c r="F41" s="81"/>
      <c r="G41" s="92"/>
    </row>
    <row r="42" spans="1:10" s="100" customFormat="1" x14ac:dyDescent="0.25">
      <c r="A42" s="99" t="s">
        <v>64</v>
      </c>
      <c r="B42" s="81"/>
      <c r="C42" s="81"/>
      <c r="D42" s="81"/>
      <c r="E42" s="81"/>
      <c r="F42" s="81"/>
      <c r="G42" s="92"/>
    </row>
    <row r="43" spans="1:10" x14ac:dyDescent="0.25">
      <c r="A43" s="99"/>
    </row>
    <row r="44" spans="1:10" x14ac:dyDescent="0.25">
      <c r="A44" s="99"/>
    </row>
    <row r="45" spans="1:10" ht="23.25" x14ac:dyDescent="0.35">
      <c r="A45" s="204" t="s">
        <v>81</v>
      </c>
    </row>
    <row r="47" spans="1:10" ht="45" x14ac:dyDescent="0.25">
      <c r="A47" s="82" t="s">
        <v>36</v>
      </c>
      <c r="E47" t="s">
        <v>84</v>
      </c>
      <c r="F47" s="208" t="s">
        <v>85</v>
      </c>
    </row>
    <row r="48" spans="1:10" x14ac:dyDescent="0.25">
      <c r="B48" s="83" t="s">
        <v>38</v>
      </c>
      <c r="C48" s="117" t="s">
        <v>82</v>
      </c>
      <c r="D48" s="118" t="s">
        <v>107</v>
      </c>
      <c r="E48" s="202"/>
      <c r="F48" s="202"/>
      <c r="G48" s="209" t="s">
        <v>108</v>
      </c>
      <c r="H48" s="118" t="s">
        <v>106</v>
      </c>
      <c r="I48" s="287" t="s">
        <v>109</v>
      </c>
      <c r="J48" s="118" t="s">
        <v>114</v>
      </c>
    </row>
    <row r="49" spans="1:10" x14ac:dyDescent="0.25">
      <c r="A49" s="86" t="s">
        <v>2</v>
      </c>
      <c r="B49" s="87" t="e">
        <f>#REF!</f>
        <v>#REF!</v>
      </c>
      <c r="C49" s="87">
        <v>20</v>
      </c>
      <c r="D49" s="87" t="e">
        <f>B49-C49</f>
        <v>#REF!</v>
      </c>
      <c r="E49" s="210" t="e">
        <f>(B18/D49)*1</f>
        <v>#REF!</v>
      </c>
      <c r="F49" s="132"/>
      <c r="G49" s="296">
        <v>1800</v>
      </c>
      <c r="H49" s="87">
        <f>B18</f>
        <v>1800</v>
      </c>
      <c r="I49" s="86"/>
      <c r="J49" s="1"/>
    </row>
    <row r="50" spans="1:10" x14ac:dyDescent="0.25">
      <c r="A50" s="90" t="s">
        <v>3</v>
      </c>
      <c r="B50" s="113" t="e">
        <f t="shared" ref="B50:C50" si="8">SUM(B51:B56)</f>
        <v>#REF!</v>
      </c>
      <c r="C50" s="113">
        <f t="shared" si="8"/>
        <v>1005</v>
      </c>
      <c r="D50" s="113" t="e">
        <f t="shared" ref="D50" si="9">SUM(D51:D56)</f>
        <v>#REF!</v>
      </c>
      <c r="E50" s="210" t="e">
        <f>(B19/D50)*1</f>
        <v>#REF!</v>
      </c>
      <c r="F50" s="206"/>
      <c r="G50" s="297">
        <f>SUM(G51:G56)</f>
        <v>1961.71</v>
      </c>
      <c r="H50" s="113">
        <f>SUM(H51:H56)</f>
        <v>2950.46</v>
      </c>
      <c r="I50" s="284"/>
      <c r="J50" s="1"/>
    </row>
    <row r="51" spans="1:10" x14ac:dyDescent="0.25">
      <c r="A51" s="108" t="s">
        <v>50</v>
      </c>
      <c r="B51" s="87">
        <f>A_Ausgaben!G5</f>
        <v>0</v>
      </c>
      <c r="C51" s="87">
        <v>5</v>
      </c>
      <c r="D51" s="87">
        <f>B51-C51</f>
        <v>-5</v>
      </c>
      <c r="E51" s="210"/>
      <c r="F51" s="132"/>
      <c r="G51" s="296">
        <v>635</v>
      </c>
      <c r="H51" s="87">
        <f t="shared" ref="H51:H57" si="10">B20</f>
        <v>650</v>
      </c>
      <c r="I51" s="86"/>
      <c r="J51" s="1"/>
    </row>
    <row r="52" spans="1:10" x14ac:dyDescent="0.25">
      <c r="A52" s="109" t="s">
        <v>51</v>
      </c>
      <c r="B52" s="114" t="e">
        <f>#REF!</f>
        <v>#REF!</v>
      </c>
      <c r="C52" s="114">
        <v>0</v>
      </c>
      <c r="D52" s="87" t="e">
        <f t="shared" ref="D52:D57" si="11">B52-C52</f>
        <v>#REF!</v>
      </c>
      <c r="E52" s="210"/>
      <c r="F52" s="136"/>
      <c r="G52" s="296">
        <v>95</v>
      </c>
      <c r="H52" s="87">
        <f t="shared" si="10"/>
        <v>90</v>
      </c>
      <c r="I52" s="86"/>
      <c r="J52" s="1"/>
    </row>
    <row r="53" spans="1:10" x14ac:dyDescent="0.25">
      <c r="A53" s="111" t="s">
        <v>52</v>
      </c>
      <c r="B53" s="87" t="e">
        <f>#REF!</f>
        <v>#REF!</v>
      </c>
      <c r="C53" s="87">
        <v>0</v>
      </c>
      <c r="D53" s="87" t="e">
        <f t="shared" si="11"/>
        <v>#REF!</v>
      </c>
      <c r="E53" s="210"/>
      <c r="F53" s="132"/>
      <c r="G53" s="296">
        <v>146</v>
      </c>
      <c r="H53" s="87">
        <f t="shared" si="10"/>
        <v>146</v>
      </c>
      <c r="I53" s="86"/>
      <c r="J53" s="1"/>
    </row>
    <row r="54" spans="1:10" x14ac:dyDescent="0.25">
      <c r="A54" s="108" t="s">
        <v>53</v>
      </c>
      <c r="B54" s="87" t="e">
        <f>#REF!</f>
        <v>#REF!</v>
      </c>
      <c r="C54" s="87">
        <v>1000</v>
      </c>
      <c r="D54" s="87" t="e">
        <f t="shared" si="11"/>
        <v>#REF!</v>
      </c>
      <c r="E54" s="210"/>
      <c r="F54" s="132"/>
      <c r="G54" s="296">
        <v>1021.25</v>
      </c>
      <c r="H54" s="87">
        <f t="shared" si="10"/>
        <v>2000</v>
      </c>
      <c r="I54" s="86"/>
      <c r="J54" s="1"/>
    </row>
    <row r="55" spans="1:10" x14ac:dyDescent="0.25">
      <c r="A55" s="110" t="s">
        <v>54</v>
      </c>
      <c r="B55" s="87" t="e">
        <f>#REF!</f>
        <v>#REF!</v>
      </c>
      <c r="C55" s="87">
        <v>0</v>
      </c>
      <c r="D55" s="87" t="e">
        <f t="shared" si="11"/>
        <v>#REF!</v>
      </c>
      <c r="E55" s="210"/>
      <c r="F55" s="132"/>
      <c r="G55" s="296">
        <v>14.25</v>
      </c>
      <c r="H55" s="87">
        <f t="shared" si="10"/>
        <v>14.25</v>
      </c>
      <c r="I55" s="86"/>
      <c r="J55" s="1"/>
    </row>
    <row r="56" spans="1:10" x14ac:dyDescent="0.25">
      <c r="A56" s="110" t="s">
        <v>55</v>
      </c>
      <c r="B56" s="87" t="e">
        <f>#REF!</f>
        <v>#REF!</v>
      </c>
      <c r="C56" s="87">
        <v>0</v>
      </c>
      <c r="D56" s="87" t="e">
        <f t="shared" si="11"/>
        <v>#REF!</v>
      </c>
      <c r="E56" s="210"/>
      <c r="F56" s="132"/>
      <c r="G56" s="296">
        <v>50.21</v>
      </c>
      <c r="H56" s="87">
        <f t="shared" si="10"/>
        <v>50.21</v>
      </c>
      <c r="I56" s="86"/>
      <c r="J56" s="1"/>
    </row>
    <row r="57" spans="1:10" x14ac:dyDescent="0.25">
      <c r="A57" s="112" t="s">
        <v>56</v>
      </c>
      <c r="B57" s="87" t="e">
        <f>#REF!</f>
        <v>#REF!</v>
      </c>
      <c r="C57" s="87">
        <v>0</v>
      </c>
      <c r="D57" s="87" t="e">
        <f t="shared" si="11"/>
        <v>#REF!</v>
      </c>
      <c r="E57" s="210" t="e">
        <f>(B26/D57)*1</f>
        <v>#REF!</v>
      </c>
      <c r="F57" s="132"/>
      <c r="G57" s="296">
        <v>2235</v>
      </c>
      <c r="H57" s="87">
        <f t="shared" si="10"/>
        <v>2235</v>
      </c>
      <c r="I57" s="86"/>
      <c r="J57" s="1"/>
    </row>
    <row r="58" spans="1:10" x14ac:dyDescent="0.25">
      <c r="A58" s="107" t="s">
        <v>43</v>
      </c>
      <c r="B58" s="120" t="e">
        <f>SUM(B49+B50+B57)</f>
        <v>#REF!</v>
      </c>
      <c r="C58" s="120">
        <f>SUM(C49:C57)</f>
        <v>2030</v>
      </c>
      <c r="D58" s="120" t="e">
        <f t="shared" ref="D58" si="12">SUM(D49+D50+D57)</f>
        <v>#REF!</v>
      </c>
      <c r="E58" s="211"/>
      <c r="F58" s="207" t="e">
        <f>D58-B27</f>
        <v>#REF!</v>
      </c>
      <c r="G58" s="298">
        <f>SUM(G49+G50+G57)</f>
        <v>5996.71</v>
      </c>
      <c r="H58" s="285">
        <f>SUM(H49+H50+H57)</f>
        <v>6985.46</v>
      </c>
      <c r="I58" s="286">
        <f>SUM(I49+I50+I57)</f>
        <v>0</v>
      </c>
      <c r="J58" s="1"/>
    </row>
    <row r="61" spans="1:10" x14ac:dyDescent="0.25">
      <c r="A61" s="94" t="s">
        <v>44</v>
      </c>
      <c r="F61" s="89"/>
    </row>
    <row r="62" spans="1:10" ht="45" x14ac:dyDescent="0.25">
      <c r="B62" s="83" t="s">
        <v>38</v>
      </c>
      <c r="C62" s="83" t="s">
        <v>82</v>
      </c>
      <c r="D62" s="98" t="s">
        <v>83</v>
      </c>
      <c r="E62" s="213"/>
      <c r="F62" s="208" t="s">
        <v>88</v>
      </c>
      <c r="G62" s="209" t="s">
        <v>86</v>
      </c>
      <c r="H62" s="118" t="s">
        <v>106</v>
      </c>
      <c r="I62" s="287" t="s">
        <v>109</v>
      </c>
      <c r="J62" s="118" t="s">
        <v>110</v>
      </c>
    </row>
    <row r="63" spans="1:10" x14ac:dyDescent="0.25">
      <c r="A63" s="86" t="s">
        <v>5</v>
      </c>
      <c r="B63" s="87" t="e">
        <f>#REF!</f>
        <v>#REF!</v>
      </c>
      <c r="C63" s="87"/>
      <c r="D63" s="205" t="e">
        <f>B63-C63</f>
        <v>#REF!</v>
      </c>
      <c r="E63" s="214" t="s">
        <v>63</v>
      </c>
      <c r="F63" s="80"/>
      <c r="G63" s="295">
        <v>4600</v>
      </c>
      <c r="H63" s="294">
        <f>B35</f>
        <v>0</v>
      </c>
      <c r="I63" s="86"/>
      <c r="J63" s="1"/>
    </row>
    <row r="64" spans="1:10" x14ac:dyDescent="0.25">
      <c r="A64" s="86" t="s">
        <v>6</v>
      </c>
      <c r="B64" s="87" t="e">
        <f>#REF!</f>
        <v>#REF!</v>
      </c>
      <c r="C64" s="87"/>
      <c r="D64" s="205" t="e">
        <f t="shared" ref="D64:D67" si="13">B64-C64</f>
        <v>#REF!</v>
      </c>
      <c r="E64" s="214"/>
      <c r="F64" s="80"/>
      <c r="G64" s="295">
        <v>2501</v>
      </c>
      <c r="H64" s="294">
        <f>B36</f>
        <v>2985.46</v>
      </c>
      <c r="I64" s="284"/>
      <c r="J64" s="1"/>
    </row>
    <row r="65" spans="1:10" x14ac:dyDescent="0.25">
      <c r="A65" s="86" t="s">
        <v>7</v>
      </c>
      <c r="B65" s="87" t="e">
        <f>#REF!</f>
        <v>#REF!</v>
      </c>
      <c r="C65" s="87"/>
      <c r="D65" s="205" t="e">
        <f t="shared" si="13"/>
        <v>#REF!</v>
      </c>
      <c r="E65" s="214"/>
      <c r="F65" s="80"/>
      <c r="G65" s="295">
        <v>120</v>
      </c>
      <c r="H65" s="294">
        <f>B37</f>
        <v>0</v>
      </c>
      <c r="I65" s="86"/>
      <c r="J65" s="1"/>
    </row>
    <row r="66" spans="1:10" x14ac:dyDescent="0.25">
      <c r="A66" s="86" t="s">
        <v>8</v>
      </c>
      <c r="B66" s="87">
        <f>E_Einnahmen!F5</f>
        <v>0</v>
      </c>
      <c r="C66" s="87"/>
      <c r="D66" s="205">
        <f t="shared" si="13"/>
        <v>0</v>
      </c>
      <c r="E66" s="214"/>
      <c r="F66" s="80"/>
      <c r="G66" s="295">
        <v>2000</v>
      </c>
      <c r="H66" s="294">
        <f>B38</f>
        <v>2000</v>
      </c>
      <c r="I66" s="86"/>
      <c r="J66" s="1"/>
    </row>
    <row r="67" spans="1:10" x14ac:dyDescent="0.25">
      <c r="A67" s="97" t="s">
        <v>57</v>
      </c>
      <c r="B67" s="87" t="e">
        <f>#REF!</f>
        <v>#REF!</v>
      </c>
      <c r="C67" s="87"/>
      <c r="D67" s="205" t="e">
        <f t="shared" si="13"/>
        <v>#REF!</v>
      </c>
      <c r="E67" s="214"/>
      <c r="F67" s="80"/>
      <c r="G67" s="295">
        <v>2000</v>
      </c>
      <c r="H67" s="294">
        <f>B39</f>
        <v>2000</v>
      </c>
      <c r="I67" s="86"/>
      <c r="J67" s="1"/>
    </row>
    <row r="68" spans="1:10" x14ac:dyDescent="0.25">
      <c r="A68" s="98" t="s">
        <v>43</v>
      </c>
      <c r="B68" s="122" t="e">
        <f>SUM(B63:B67)</f>
        <v>#REF!</v>
      </c>
      <c r="C68" s="122">
        <f>SUM(C63:C67)</f>
        <v>0</v>
      </c>
      <c r="D68" s="212" t="e">
        <f>SUM(D63:D67)</f>
        <v>#REF!</v>
      </c>
      <c r="E68" s="215"/>
      <c r="F68" s="131" t="e">
        <f>D68-B40</f>
        <v>#REF!</v>
      </c>
      <c r="G68" s="122">
        <f>SUM(G63:G67)</f>
        <v>11221</v>
      </c>
      <c r="H68" s="285">
        <f>SUM(H63:H67)</f>
        <v>6985.46</v>
      </c>
      <c r="I68" s="286">
        <f>SUM(I63:I67)</f>
        <v>0</v>
      </c>
      <c r="J68" s="1"/>
    </row>
    <row r="69" spans="1:10" x14ac:dyDescent="0.25">
      <c r="A69" s="99"/>
      <c r="B69" s="81"/>
      <c r="C69" s="81"/>
      <c r="D69" s="81"/>
      <c r="E69" s="81"/>
      <c r="F69" s="81"/>
      <c r="G69" s="92"/>
      <c r="H69" s="132"/>
      <c r="I69" s="2"/>
      <c r="J69" s="1"/>
    </row>
    <row r="70" spans="1:10" x14ac:dyDescent="0.25">
      <c r="H70" s="132"/>
      <c r="I70" s="2"/>
      <c r="J70" s="1"/>
    </row>
    <row r="71" spans="1:10" ht="15.75" x14ac:dyDescent="0.25">
      <c r="A71" s="288" t="s">
        <v>111</v>
      </c>
      <c r="H71" s="132"/>
      <c r="I71" s="2"/>
      <c r="J71" s="1"/>
    </row>
    <row r="72" spans="1:10" x14ac:dyDescent="0.25">
      <c r="A72" s="289" t="s">
        <v>112</v>
      </c>
      <c r="H72" s="132"/>
      <c r="I72" s="2">
        <f>SUM(I63+I64+I71)</f>
        <v>0</v>
      </c>
      <c r="J72" s="1"/>
    </row>
    <row r="73" spans="1:10" ht="18" x14ac:dyDescent="0.25">
      <c r="D73" s="290" t="str">
        <f>IF(AND(A76="",A77="",A78="",A79="",A80="",A81="",A83=""),"Okay!","Fehler (s.u.)!!!")</f>
        <v>Fehler (s.u.)!!!</v>
      </c>
    </row>
    <row r="75" spans="1:10" x14ac:dyDescent="0.25">
      <c r="A75" t="s">
        <v>113</v>
      </c>
    </row>
    <row r="76" spans="1:10" x14ac:dyDescent="0.25">
      <c r="A76" s="291" t="str">
        <f>IF(B27=B40,"","F-Plan (bewilligt) ist nicht ausgeglichen!")</f>
        <v/>
      </c>
      <c r="B76" s="292"/>
      <c r="C76" s="292"/>
    </row>
    <row r="77" spans="1:10" x14ac:dyDescent="0.25">
      <c r="A77" s="291"/>
      <c r="B77" s="292"/>
      <c r="C77" s="292"/>
    </row>
    <row r="78" spans="1:10" x14ac:dyDescent="0.25">
      <c r="A78" s="291" t="str">
        <f>IF(D27=D40,"","F-Plan (zuwendungsfähig) ist nicht ausgeglichen!")</f>
        <v>F-Plan (zuwendungsfähig) ist nicht ausgeglichen!</v>
      </c>
      <c r="B78" s="292"/>
      <c r="C78" s="292"/>
    </row>
    <row r="79" spans="1:10" x14ac:dyDescent="0.25">
      <c r="A79" s="291"/>
      <c r="B79" s="292"/>
      <c r="C79" s="292"/>
    </row>
    <row r="80" spans="1:10" x14ac:dyDescent="0.25">
      <c r="A80" s="293" t="str">
        <f>IF(D28&gt;B38,"Landesmittel dürfen nicht nachträglich erhöht werden!!","")</f>
        <v/>
      </c>
      <c r="B80" s="292"/>
      <c r="C80" s="292"/>
    </row>
    <row r="81" spans="1:3" x14ac:dyDescent="0.25">
      <c r="A81" s="293" t="str">
        <f>IF(D29&gt;B39,"Mittel Pflegekasse dürfen nicht nachträglich erhöht werden!!","")</f>
        <v/>
      </c>
      <c r="B81" s="292"/>
      <c r="C81" s="292"/>
    </row>
    <row r="82" spans="1:3" x14ac:dyDescent="0.25">
      <c r="A82" s="293"/>
      <c r="B82" s="292"/>
      <c r="C82" s="292"/>
    </row>
    <row r="83" spans="1:3" x14ac:dyDescent="0.25">
      <c r="A83" s="293"/>
      <c r="B83" s="292"/>
      <c r="C83" s="292"/>
    </row>
  </sheetData>
  <sheetProtection password="EAB9" sheet="1" objects="1" scenarios="1"/>
  <mergeCells count="5">
    <mergeCell ref="B29:C29"/>
    <mergeCell ref="A1:B1"/>
    <mergeCell ref="B4:C4"/>
    <mergeCell ref="B5:C5"/>
    <mergeCell ref="B9:C9"/>
  </mergeCells>
  <conditionalFormatting sqref="F58">
    <cfRule type="cellIs" dxfId="1" priority="2" operator="lessThan">
      <formula>-500</formula>
    </cfRule>
  </conditionalFormatting>
  <conditionalFormatting sqref="F68">
    <cfRule type="cellIs" dxfId="0" priority="1" operator="greaterThan">
      <formula>500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05EB9-CEA6-4350-93C9-B25EB2834B82}">
  <sheetPr>
    <tabColor rgb="FFFFFF00"/>
  </sheetPr>
  <dimension ref="A1:N72"/>
  <sheetViews>
    <sheetView workbookViewId="0">
      <selection activeCell="F20" sqref="F20"/>
    </sheetView>
  </sheetViews>
  <sheetFormatPr baseColWidth="10" defaultRowHeight="15" x14ac:dyDescent="0.25"/>
  <cols>
    <col min="2" max="2" width="12.5703125" customWidth="1"/>
    <col min="3" max="3" width="16.5703125" bestFit="1" customWidth="1"/>
    <col min="4" max="4" width="12.85546875" bestFit="1" customWidth="1"/>
    <col min="5" max="5" width="12.7109375" bestFit="1" customWidth="1"/>
    <col min="6" max="8" width="13.28515625" customWidth="1"/>
    <col min="9" max="9" width="17.28515625" customWidth="1"/>
    <col min="10" max="10" width="13.28515625" bestFit="1" customWidth="1"/>
    <col min="11" max="11" width="12" customWidth="1"/>
    <col min="12" max="12" width="11.85546875" bestFit="1" customWidth="1"/>
    <col min="258" max="258" width="12.5703125" customWidth="1"/>
    <col min="259" max="259" width="16.5703125" bestFit="1" customWidth="1"/>
    <col min="260" max="260" width="12.85546875" bestFit="1" customWidth="1"/>
    <col min="261" max="261" width="12.7109375" bestFit="1" customWidth="1"/>
    <col min="262" max="264" width="13.28515625" customWidth="1"/>
    <col min="265" max="265" width="17.28515625" customWidth="1"/>
    <col min="266" max="266" width="13.28515625" bestFit="1" customWidth="1"/>
    <col min="267" max="267" width="12" customWidth="1"/>
    <col min="268" max="268" width="11.85546875" bestFit="1" customWidth="1"/>
    <col min="514" max="514" width="12.5703125" customWidth="1"/>
    <col min="515" max="515" width="16.5703125" bestFit="1" customWidth="1"/>
    <col min="516" max="516" width="12.85546875" bestFit="1" customWidth="1"/>
    <col min="517" max="517" width="12.7109375" bestFit="1" customWidth="1"/>
    <col min="518" max="520" width="13.28515625" customWidth="1"/>
    <col min="521" max="521" width="17.28515625" customWidth="1"/>
    <col min="522" max="522" width="13.28515625" bestFit="1" customWidth="1"/>
    <col min="523" max="523" width="12" customWidth="1"/>
    <col min="524" max="524" width="11.85546875" bestFit="1" customWidth="1"/>
    <col min="770" max="770" width="12.5703125" customWidth="1"/>
    <col min="771" max="771" width="16.5703125" bestFit="1" customWidth="1"/>
    <col min="772" max="772" width="12.85546875" bestFit="1" customWidth="1"/>
    <col min="773" max="773" width="12.7109375" bestFit="1" customWidth="1"/>
    <col min="774" max="776" width="13.28515625" customWidth="1"/>
    <col min="777" max="777" width="17.28515625" customWidth="1"/>
    <col min="778" max="778" width="13.28515625" bestFit="1" customWidth="1"/>
    <col min="779" max="779" width="12" customWidth="1"/>
    <col min="780" max="780" width="11.85546875" bestFit="1" customWidth="1"/>
    <col min="1026" max="1026" width="12.5703125" customWidth="1"/>
    <col min="1027" max="1027" width="16.5703125" bestFit="1" customWidth="1"/>
    <col min="1028" max="1028" width="12.85546875" bestFit="1" customWidth="1"/>
    <col min="1029" max="1029" width="12.7109375" bestFit="1" customWidth="1"/>
    <col min="1030" max="1032" width="13.28515625" customWidth="1"/>
    <col min="1033" max="1033" width="17.28515625" customWidth="1"/>
    <col min="1034" max="1034" width="13.28515625" bestFit="1" customWidth="1"/>
    <col min="1035" max="1035" width="12" customWidth="1"/>
    <col min="1036" max="1036" width="11.85546875" bestFit="1" customWidth="1"/>
    <col min="1282" max="1282" width="12.5703125" customWidth="1"/>
    <col min="1283" max="1283" width="16.5703125" bestFit="1" customWidth="1"/>
    <col min="1284" max="1284" width="12.85546875" bestFit="1" customWidth="1"/>
    <col min="1285" max="1285" width="12.7109375" bestFit="1" customWidth="1"/>
    <col min="1286" max="1288" width="13.28515625" customWidth="1"/>
    <col min="1289" max="1289" width="17.28515625" customWidth="1"/>
    <col min="1290" max="1290" width="13.28515625" bestFit="1" customWidth="1"/>
    <col min="1291" max="1291" width="12" customWidth="1"/>
    <col min="1292" max="1292" width="11.85546875" bestFit="1" customWidth="1"/>
    <col min="1538" max="1538" width="12.5703125" customWidth="1"/>
    <col min="1539" max="1539" width="16.5703125" bestFit="1" customWidth="1"/>
    <col min="1540" max="1540" width="12.85546875" bestFit="1" customWidth="1"/>
    <col min="1541" max="1541" width="12.7109375" bestFit="1" customWidth="1"/>
    <col min="1542" max="1544" width="13.28515625" customWidth="1"/>
    <col min="1545" max="1545" width="17.28515625" customWidth="1"/>
    <col min="1546" max="1546" width="13.28515625" bestFit="1" customWidth="1"/>
    <col min="1547" max="1547" width="12" customWidth="1"/>
    <col min="1548" max="1548" width="11.85546875" bestFit="1" customWidth="1"/>
    <col min="1794" max="1794" width="12.5703125" customWidth="1"/>
    <col min="1795" max="1795" width="16.5703125" bestFit="1" customWidth="1"/>
    <col min="1796" max="1796" width="12.85546875" bestFit="1" customWidth="1"/>
    <col min="1797" max="1797" width="12.7109375" bestFit="1" customWidth="1"/>
    <col min="1798" max="1800" width="13.28515625" customWidth="1"/>
    <col min="1801" max="1801" width="17.28515625" customWidth="1"/>
    <col min="1802" max="1802" width="13.28515625" bestFit="1" customWidth="1"/>
    <col min="1803" max="1803" width="12" customWidth="1"/>
    <col min="1804" max="1804" width="11.85546875" bestFit="1" customWidth="1"/>
    <col min="2050" max="2050" width="12.5703125" customWidth="1"/>
    <col min="2051" max="2051" width="16.5703125" bestFit="1" customWidth="1"/>
    <col min="2052" max="2052" width="12.85546875" bestFit="1" customWidth="1"/>
    <col min="2053" max="2053" width="12.7109375" bestFit="1" customWidth="1"/>
    <col min="2054" max="2056" width="13.28515625" customWidth="1"/>
    <col min="2057" max="2057" width="17.28515625" customWidth="1"/>
    <col min="2058" max="2058" width="13.28515625" bestFit="1" customWidth="1"/>
    <col min="2059" max="2059" width="12" customWidth="1"/>
    <col min="2060" max="2060" width="11.85546875" bestFit="1" customWidth="1"/>
    <col min="2306" max="2306" width="12.5703125" customWidth="1"/>
    <col min="2307" max="2307" width="16.5703125" bestFit="1" customWidth="1"/>
    <col min="2308" max="2308" width="12.85546875" bestFit="1" customWidth="1"/>
    <col min="2309" max="2309" width="12.7109375" bestFit="1" customWidth="1"/>
    <col min="2310" max="2312" width="13.28515625" customWidth="1"/>
    <col min="2313" max="2313" width="17.28515625" customWidth="1"/>
    <col min="2314" max="2314" width="13.28515625" bestFit="1" customWidth="1"/>
    <col min="2315" max="2315" width="12" customWidth="1"/>
    <col min="2316" max="2316" width="11.85546875" bestFit="1" customWidth="1"/>
    <col min="2562" max="2562" width="12.5703125" customWidth="1"/>
    <col min="2563" max="2563" width="16.5703125" bestFit="1" customWidth="1"/>
    <col min="2564" max="2564" width="12.85546875" bestFit="1" customWidth="1"/>
    <col min="2565" max="2565" width="12.7109375" bestFit="1" customWidth="1"/>
    <col min="2566" max="2568" width="13.28515625" customWidth="1"/>
    <col min="2569" max="2569" width="17.28515625" customWidth="1"/>
    <col min="2570" max="2570" width="13.28515625" bestFit="1" customWidth="1"/>
    <col min="2571" max="2571" width="12" customWidth="1"/>
    <col min="2572" max="2572" width="11.85546875" bestFit="1" customWidth="1"/>
    <col min="2818" max="2818" width="12.5703125" customWidth="1"/>
    <col min="2819" max="2819" width="16.5703125" bestFit="1" customWidth="1"/>
    <col min="2820" max="2820" width="12.85546875" bestFit="1" customWidth="1"/>
    <col min="2821" max="2821" width="12.7109375" bestFit="1" customWidth="1"/>
    <col min="2822" max="2824" width="13.28515625" customWidth="1"/>
    <col min="2825" max="2825" width="17.28515625" customWidth="1"/>
    <col min="2826" max="2826" width="13.28515625" bestFit="1" customWidth="1"/>
    <col min="2827" max="2827" width="12" customWidth="1"/>
    <col min="2828" max="2828" width="11.85546875" bestFit="1" customWidth="1"/>
    <col min="3074" max="3074" width="12.5703125" customWidth="1"/>
    <col min="3075" max="3075" width="16.5703125" bestFit="1" customWidth="1"/>
    <col min="3076" max="3076" width="12.85546875" bestFit="1" customWidth="1"/>
    <col min="3077" max="3077" width="12.7109375" bestFit="1" customWidth="1"/>
    <col min="3078" max="3080" width="13.28515625" customWidth="1"/>
    <col min="3081" max="3081" width="17.28515625" customWidth="1"/>
    <col min="3082" max="3082" width="13.28515625" bestFit="1" customWidth="1"/>
    <col min="3083" max="3083" width="12" customWidth="1"/>
    <col min="3084" max="3084" width="11.85546875" bestFit="1" customWidth="1"/>
    <col min="3330" max="3330" width="12.5703125" customWidth="1"/>
    <col min="3331" max="3331" width="16.5703125" bestFit="1" customWidth="1"/>
    <col min="3332" max="3332" width="12.85546875" bestFit="1" customWidth="1"/>
    <col min="3333" max="3333" width="12.7109375" bestFit="1" customWidth="1"/>
    <col min="3334" max="3336" width="13.28515625" customWidth="1"/>
    <col min="3337" max="3337" width="17.28515625" customWidth="1"/>
    <col min="3338" max="3338" width="13.28515625" bestFit="1" customWidth="1"/>
    <col min="3339" max="3339" width="12" customWidth="1"/>
    <col min="3340" max="3340" width="11.85546875" bestFit="1" customWidth="1"/>
    <col min="3586" max="3586" width="12.5703125" customWidth="1"/>
    <col min="3587" max="3587" width="16.5703125" bestFit="1" customWidth="1"/>
    <col min="3588" max="3588" width="12.85546875" bestFit="1" customWidth="1"/>
    <col min="3589" max="3589" width="12.7109375" bestFit="1" customWidth="1"/>
    <col min="3590" max="3592" width="13.28515625" customWidth="1"/>
    <col min="3593" max="3593" width="17.28515625" customWidth="1"/>
    <col min="3594" max="3594" width="13.28515625" bestFit="1" customWidth="1"/>
    <col min="3595" max="3595" width="12" customWidth="1"/>
    <col min="3596" max="3596" width="11.85546875" bestFit="1" customWidth="1"/>
    <col min="3842" max="3842" width="12.5703125" customWidth="1"/>
    <col min="3843" max="3843" width="16.5703125" bestFit="1" customWidth="1"/>
    <col min="3844" max="3844" width="12.85546875" bestFit="1" customWidth="1"/>
    <col min="3845" max="3845" width="12.7109375" bestFit="1" customWidth="1"/>
    <col min="3846" max="3848" width="13.28515625" customWidth="1"/>
    <col min="3849" max="3849" width="17.28515625" customWidth="1"/>
    <col min="3850" max="3850" width="13.28515625" bestFit="1" customWidth="1"/>
    <col min="3851" max="3851" width="12" customWidth="1"/>
    <col min="3852" max="3852" width="11.85546875" bestFit="1" customWidth="1"/>
    <col min="4098" max="4098" width="12.5703125" customWidth="1"/>
    <col min="4099" max="4099" width="16.5703125" bestFit="1" customWidth="1"/>
    <col min="4100" max="4100" width="12.85546875" bestFit="1" customWidth="1"/>
    <col min="4101" max="4101" width="12.7109375" bestFit="1" customWidth="1"/>
    <col min="4102" max="4104" width="13.28515625" customWidth="1"/>
    <col min="4105" max="4105" width="17.28515625" customWidth="1"/>
    <col min="4106" max="4106" width="13.28515625" bestFit="1" customWidth="1"/>
    <col min="4107" max="4107" width="12" customWidth="1"/>
    <col min="4108" max="4108" width="11.85546875" bestFit="1" customWidth="1"/>
    <col min="4354" max="4354" width="12.5703125" customWidth="1"/>
    <col min="4355" max="4355" width="16.5703125" bestFit="1" customWidth="1"/>
    <col min="4356" max="4356" width="12.85546875" bestFit="1" customWidth="1"/>
    <col min="4357" max="4357" width="12.7109375" bestFit="1" customWidth="1"/>
    <col min="4358" max="4360" width="13.28515625" customWidth="1"/>
    <col min="4361" max="4361" width="17.28515625" customWidth="1"/>
    <col min="4362" max="4362" width="13.28515625" bestFit="1" customWidth="1"/>
    <col min="4363" max="4363" width="12" customWidth="1"/>
    <col min="4364" max="4364" width="11.85546875" bestFit="1" customWidth="1"/>
    <col min="4610" max="4610" width="12.5703125" customWidth="1"/>
    <col min="4611" max="4611" width="16.5703125" bestFit="1" customWidth="1"/>
    <col min="4612" max="4612" width="12.85546875" bestFit="1" customWidth="1"/>
    <col min="4613" max="4613" width="12.7109375" bestFit="1" customWidth="1"/>
    <col min="4614" max="4616" width="13.28515625" customWidth="1"/>
    <col min="4617" max="4617" width="17.28515625" customWidth="1"/>
    <col min="4618" max="4618" width="13.28515625" bestFit="1" customWidth="1"/>
    <col min="4619" max="4619" width="12" customWidth="1"/>
    <col min="4620" max="4620" width="11.85546875" bestFit="1" customWidth="1"/>
    <col min="4866" max="4866" width="12.5703125" customWidth="1"/>
    <col min="4867" max="4867" width="16.5703125" bestFit="1" customWidth="1"/>
    <col min="4868" max="4868" width="12.85546875" bestFit="1" customWidth="1"/>
    <col min="4869" max="4869" width="12.7109375" bestFit="1" customWidth="1"/>
    <col min="4870" max="4872" width="13.28515625" customWidth="1"/>
    <col min="4873" max="4873" width="17.28515625" customWidth="1"/>
    <col min="4874" max="4874" width="13.28515625" bestFit="1" customWidth="1"/>
    <col min="4875" max="4875" width="12" customWidth="1"/>
    <col min="4876" max="4876" width="11.85546875" bestFit="1" customWidth="1"/>
    <col min="5122" max="5122" width="12.5703125" customWidth="1"/>
    <col min="5123" max="5123" width="16.5703125" bestFit="1" customWidth="1"/>
    <col min="5124" max="5124" width="12.85546875" bestFit="1" customWidth="1"/>
    <col min="5125" max="5125" width="12.7109375" bestFit="1" customWidth="1"/>
    <col min="5126" max="5128" width="13.28515625" customWidth="1"/>
    <col min="5129" max="5129" width="17.28515625" customWidth="1"/>
    <col min="5130" max="5130" width="13.28515625" bestFit="1" customWidth="1"/>
    <col min="5131" max="5131" width="12" customWidth="1"/>
    <col min="5132" max="5132" width="11.85546875" bestFit="1" customWidth="1"/>
    <col min="5378" max="5378" width="12.5703125" customWidth="1"/>
    <col min="5379" max="5379" width="16.5703125" bestFit="1" customWidth="1"/>
    <col min="5380" max="5380" width="12.85546875" bestFit="1" customWidth="1"/>
    <col min="5381" max="5381" width="12.7109375" bestFit="1" customWidth="1"/>
    <col min="5382" max="5384" width="13.28515625" customWidth="1"/>
    <col min="5385" max="5385" width="17.28515625" customWidth="1"/>
    <col min="5386" max="5386" width="13.28515625" bestFit="1" customWidth="1"/>
    <col min="5387" max="5387" width="12" customWidth="1"/>
    <col min="5388" max="5388" width="11.85546875" bestFit="1" customWidth="1"/>
    <col min="5634" max="5634" width="12.5703125" customWidth="1"/>
    <col min="5635" max="5635" width="16.5703125" bestFit="1" customWidth="1"/>
    <col min="5636" max="5636" width="12.85546875" bestFit="1" customWidth="1"/>
    <col min="5637" max="5637" width="12.7109375" bestFit="1" customWidth="1"/>
    <col min="5638" max="5640" width="13.28515625" customWidth="1"/>
    <col min="5641" max="5641" width="17.28515625" customWidth="1"/>
    <col min="5642" max="5642" width="13.28515625" bestFit="1" customWidth="1"/>
    <col min="5643" max="5643" width="12" customWidth="1"/>
    <col min="5644" max="5644" width="11.85546875" bestFit="1" customWidth="1"/>
    <col min="5890" max="5890" width="12.5703125" customWidth="1"/>
    <col min="5891" max="5891" width="16.5703125" bestFit="1" customWidth="1"/>
    <col min="5892" max="5892" width="12.85546875" bestFit="1" customWidth="1"/>
    <col min="5893" max="5893" width="12.7109375" bestFit="1" customWidth="1"/>
    <col min="5894" max="5896" width="13.28515625" customWidth="1"/>
    <col min="5897" max="5897" width="17.28515625" customWidth="1"/>
    <col min="5898" max="5898" width="13.28515625" bestFit="1" customWidth="1"/>
    <col min="5899" max="5899" width="12" customWidth="1"/>
    <col min="5900" max="5900" width="11.85546875" bestFit="1" customWidth="1"/>
    <col min="6146" max="6146" width="12.5703125" customWidth="1"/>
    <col min="6147" max="6147" width="16.5703125" bestFit="1" customWidth="1"/>
    <col min="6148" max="6148" width="12.85546875" bestFit="1" customWidth="1"/>
    <col min="6149" max="6149" width="12.7109375" bestFit="1" customWidth="1"/>
    <col min="6150" max="6152" width="13.28515625" customWidth="1"/>
    <col min="6153" max="6153" width="17.28515625" customWidth="1"/>
    <col min="6154" max="6154" width="13.28515625" bestFit="1" customWidth="1"/>
    <col min="6155" max="6155" width="12" customWidth="1"/>
    <col min="6156" max="6156" width="11.85546875" bestFit="1" customWidth="1"/>
    <col min="6402" max="6402" width="12.5703125" customWidth="1"/>
    <col min="6403" max="6403" width="16.5703125" bestFit="1" customWidth="1"/>
    <col min="6404" max="6404" width="12.85546875" bestFit="1" customWidth="1"/>
    <col min="6405" max="6405" width="12.7109375" bestFit="1" customWidth="1"/>
    <col min="6406" max="6408" width="13.28515625" customWidth="1"/>
    <col min="6409" max="6409" width="17.28515625" customWidth="1"/>
    <col min="6410" max="6410" width="13.28515625" bestFit="1" customWidth="1"/>
    <col min="6411" max="6411" width="12" customWidth="1"/>
    <col min="6412" max="6412" width="11.85546875" bestFit="1" customWidth="1"/>
    <col min="6658" max="6658" width="12.5703125" customWidth="1"/>
    <col min="6659" max="6659" width="16.5703125" bestFit="1" customWidth="1"/>
    <col min="6660" max="6660" width="12.85546875" bestFit="1" customWidth="1"/>
    <col min="6661" max="6661" width="12.7109375" bestFit="1" customWidth="1"/>
    <col min="6662" max="6664" width="13.28515625" customWidth="1"/>
    <col min="6665" max="6665" width="17.28515625" customWidth="1"/>
    <col min="6666" max="6666" width="13.28515625" bestFit="1" customWidth="1"/>
    <col min="6667" max="6667" width="12" customWidth="1"/>
    <col min="6668" max="6668" width="11.85546875" bestFit="1" customWidth="1"/>
    <col min="6914" max="6914" width="12.5703125" customWidth="1"/>
    <col min="6915" max="6915" width="16.5703125" bestFit="1" customWidth="1"/>
    <col min="6916" max="6916" width="12.85546875" bestFit="1" customWidth="1"/>
    <col min="6917" max="6917" width="12.7109375" bestFit="1" customWidth="1"/>
    <col min="6918" max="6920" width="13.28515625" customWidth="1"/>
    <col min="6921" max="6921" width="17.28515625" customWidth="1"/>
    <col min="6922" max="6922" width="13.28515625" bestFit="1" customWidth="1"/>
    <col min="6923" max="6923" width="12" customWidth="1"/>
    <col min="6924" max="6924" width="11.85546875" bestFit="1" customWidth="1"/>
    <col min="7170" max="7170" width="12.5703125" customWidth="1"/>
    <col min="7171" max="7171" width="16.5703125" bestFit="1" customWidth="1"/>
    <col min="7172" max="7172" width="12.85546875" bestFit="1" customWidth="1"/>
    <col min="7173" max="7173" width="12.7109375" bestFit="1" customWidth="1"/>
    <col min="7174" max="7176" width="13.28515625" customWidth="1"/>
    <col min="7177" max="7177" width="17.28515625" customWidth="1"/>
    <col min="7178" max="7178" width="13.28515625" bestFit="1" customWidth="1"/>
    <col min="7179" max="7179" width="12" customWidth="1"/>
    <col min="7180" max="7180" width="11.85546875" bestFit="1" customWidth="1"/>
    <col min="7426" max="7426" width="12.5703125" customWidth="1"/>
    <col min="7427" max="7427" width="16.5703125" bestFit="1" customWidth="1"/>
    <col min="7428" max="7428" width="12.85546875" bestFit="1" customWidth="1"/>
    <col min="7429" max="7429" width="12.7109375" bestFit="1" customWidth="1"/>
    <col min="7430" max="7432" width="13.28515625" customWidth="1"/>
    <col min="7433" max="7433" width="17.28515625" customWidth="1"/>
    <col min="7434" max="7434" width="13.28515625" bestFit="1" customWidth="1"/>
    <col min="7435" max="7435" width="12" customWidth="1"/>
    <col min="7436" max="7436" width="11.85546875" bestFit="1" customWidth="1"/>
    <col min="7682" max="7682" width="12.5703125" customWidth="1"/>
    <col min="7683" max="7683" width="16.5703125" bestFit="1" customWidth="1"/>
    <col min="7684" max="7684" width="12.85546875" bestFit="1" customWidth="1"/>
    <col min="7685" max="7685" width="12.7109375" bestFit="1" customWidth="1"/>
    <col min="7686" max="7688" width="13.28515625" customWidth="1"/>
    <col min="7689" max="7689" width="17.28515625" customWidth="1"/>
    <col min="7690" max="7690" width="13.28515625" bestFit="1" customWidth="1"/>
    <col min="7691" max="7691" width="12" customWidth="1"/>
    <col min="7692" max="7692" width="11.85546875" bestFit="1" customWidth="1"/>
    <col min="7938" max="7938" width="12.5703125" customWidth="1"/>
    <col min="7939" max="7939" width="16.5703125" bestFit="1" customWidth="1"/>
    <col min="7940" max="7940" width="12.85546875" bestFit="1" customWidth="1"/>
    <col min="7941" max="7941" width="12.7109375" bestFit="1" customWidth="1"/>
    <col min="7942" max="7944" width="13.28515625" customWidth="1"/>
    <col min="7945" max="7945" width="17.28515625" customWidth="1"/>
    <col min="7946" max="7946" width="13.28515625" bestFit="1" customWidth="1"/>
    <col min="7947" max="7947" width="12" customWidth="1"/>
    <col min="7948" max="7948" width="11.85546875" bestFit="1" customWidth="1"/>
    <col min="8194" max="8194" width="12.5703125" customWidth="1"/>
    <col min="8195" max="8195" width="16.5703125" bestFit="1" customWidth="1"/>
    <col min="8196" max="8196" width="12.85546875" bestFit="1" customWidth="1"/>
    <col min="8197" max="8197" width="12.7109375" bestFit="1" customWidth="1"/>
    <col min="8198" max="8200" width="13.28515625" customWidth="1"/>
    <col min="8201" max="8201" width="17.28515625" customWidth="1"/>
    <col min="8202" max="8202" width="13.28515625" bestFit="1" customWidth="1"/>
    <col min="8203" max="8203" width="12" customWidth="1"/>
    <col min="8204" max="8204" width="11.85546875" bestFit="1" customWidth="1"/>
    <col min="8450" max="8450" width="12.5703125" customWidth="1"/>
    <col min="8451" max="8451" width="16.5703125" bestFit="1" customWidth="1"/>
    <col min="8452" max="8452" width="12.85546875" bestFit="1" customWidth="1"/>
    <col min="8453" max="8453" width="12.7109375" bestFit="1" customWidth="1"/>
    <col min="8454" max="8456" width="13.28515625" customWidth="1"/>
    <col min="8457" max="8457" width="17.28515625" customWidth="1"/>
    <col min="8458" max="8458" width="13.28515625" bestFit="1" customWidth="1"/>
    <col min="8459" max="8459" width="12" customWidth="1"/>
    <col min="8460" max="8460" width="11.85546875" bestFit="1" customWidth="1"/>
    <col min="8706" max="8706" width="12.5703125" customWidth="1"/>
    <col min="8707" max="8707" width="16.5703125" bestFit="1" customWidth="1"/>
    <col min="8708" max="8708" width="12.85546875" bestFit="1" customWidth="1"/>
    <col min="8709" max="8709" width="12.7109375" bestFit="1" customWidth="1"/>
    <col min="8710" max="8712" width="13.28515625" customWidth="1"/>
    <col min="8713" max="8713" width="17.28515625" customWidth="1"/>
    <col min="8714" max="8714" width="13.28515625" bestFit="1" customWidth="1"/>
    <col min="8715" max="8715" width="12" customWidth="1"/>
    <col min="8716" max="8716" width="11.85546875" bestFit="1" customWidth="1"/>
    <col min="8962" max="8962" width="12.5703125" customWidth="1"/>
    <col min="8963" max="8963" width="16.5703125" bestFit="1" customWidth="1"/>
    <col min="8964" max="8964" width="12.85546875" bestFit="1" customWidth="1"/>
    <col min="8965" max="8965" width="12.7109375" bestFit="1" customWidth="1"/>
    <col min="8966" max="8968" width="13.28515625" customWidth="1"/>
    <col min="8969" max="8969" width="17.28515625" customWidth="1"/>
    <col min="8970" max="8970" width="13.28515625" bestFit="1" customWidth="1"/>
    <col min="8971" max="8971" width="12" customWidth="1"/>
    <col min="8972" max="8972" width="11.85546875" bestFit="1" customWidth="1"/>
    <col min="9218" max="9218" width="12.5703125" customWidth="1"/>
    <col min="9219" max="9219" width="16.5703125" bestFit="1" customWidth="1"/>
    <col min="9220" max="9220" width="12.85546875" bestFit="1" customWidth="1"/>
    <col min="9221" max="9221" width="12.7109375" bestFit="1" customWidth="1"/>
    <col min="9222" max="9224" width="13.28515625" customWidth="1"/>
    <col min="9225" max="9225" width="17.28515625" customWidth="1"/>
    <col min="9226" max="9226" width="13.28515625" bestFit="1" customWidth="1"/>
    <col min="9227" max="9227" width="12" customWidth="1"/>
    <col min="9228" max="9228" width="11.85546875" bestFit="1" customWidth="1"/>
    <col min="9474" max="9474" width="12.5703125" customWidth="1"/>
    <col min="9475" max="9475" width="16.5703125" bestFit="1" customWidth="1"/>
    <col min="9476" max="9476" width="12.85546875" bestFit="1" customWidth="1"/>
    <col min="9477" max="9477" width="12.7109375" bestFit="1" customWidth="1"/>
    <col min="9478" max="9480" width="13.28515625" customWidth="1"/>
    <col min="9481" max="9481" width="17.28515625" customWidth="1"/>
    <col min="9482" max="9482" width="13.28515625" bestFit="1" customWidth="1"/>
    <col min="9483" max="9483" width="12" customWidth="1"/>
    <col min="9484" max="9484" width="11.85546875" bestFit="1" customWidth="1"/>
    <col min="9730" max="9730" width="12.5703125" customWidth="1"/>
    <col min="9731" max="9731" width="16.5703125" bestFit="1" customWidth="1"/>
    <col min="9732" max="9732" width="12.85546875" bestFit="1" customWidth="1"/>
    <col min="9733" max="9733" width="12.7109375" bestFit="1" customWidth="1"/>
    <col min="9734" max="9736" width="13.28515625" customWidth="1"/>
    <col min="9737" max="9737" width="17.28515625" customWidth="1"/>
    <col min="9738" max="9738" width="13.28515625" bestFit="1" customWidth="1"/>
    <col min="9739" max="9739" width="12" customWidth="1"/>
    <col min="9740" max="9740" width="11.85546875" bestFit="1" customWidth="1"/>
    <col min="9986" max="9986" width="12.5703125" customWidth="1"/>
    <col min="9987" max="9987" width="16.5703125" bestFit="1" customWidth="1"/>
    <col min="9988" max="9988" width="12.85546875" bestFit="1" customWidth="1"/>
    <col min="9989" max="9989" width="12.7109375" bestFit="1" customWidth="1"/>
    <col min="9990" max="9992" width="13.28515625" customWidth="1"/>
    <col min="9993" max="9993" width="17.28515625" customWidth="1"/>
    <col min="9994" max="9994" width="13.28515625" bestFit="1" customWidth="1"/>
    <col min="9995" max="9995" width="12" customWidth="1"/>
    <col min="9996" max="9996" width="11.85546875" bestFit="1" customWidth="1"/>
    <col min="10242" max="10242" width="12.5703125" customWidth="1"/>
    <col min="10243" max="10243" width="16.5703125" bestFit="1" customWidth="1"/>
    <col min="10244" max="10244" width="12.85546875" bestFit="1" customWidth="1"/>
    <col min="10245" max="10245" width="12.7109375" bestFit="1" customWidth="1"/>
    <col min="10246" max="10248" width="13.28515625" customWidth="1"/>
    <col min="10249" max="10249" width="17.28515625" customWidth="1"/>
    <col min="10250" max="10250" width="13.28515625" bestFit="1" customWidth="1"/>
    <col min="10251" max="10251" width="12" customWidth="1"/>
    <col min="10252" max="10252" width="11.85546875" bestFit="1" customWidth="1"/>
    <col min="10498" max="10498" width="12.5703125" customWidth="1"/>
    <col min="10499" max="10499" width="16.5703125" bestFit="1" customWidth="1"/>
    <col min="10500" max="10500" width="12.85546875" bestFit="1" customWidth="1"/>
    <col min="10501" max="10501" width="12.7109375" bestFit="1" customWidth="1"/>
    <col min="10502" max="10504" width="13.28515625" customWidth="1"/>
    <col min="10505" max="10505" width="17.28515625" customWidth="1"/>
    <col min="10506" max="10506" width="13.28515625" bestFit="1" customWidth="1"/>
    <col min="10507" max="10507" width="12" customWidth="1"/>
    <col min="10508" max="10508" width="11.85546875" bestFit="1" customWidth="1"/>
    <col min="10754" max="10754" width="12.5703125" customWidth="1"/>
    <col min="10755" max="10755" width="16.5703125" bestFit="1" customWidth="1"/>
    <col min="10756" max="10756" width="12.85546875" bestFit="1" customWidth="1"/>
    <col min="10757" max="10757" width="12.7109375" bestFit="1" customWidth="1"/>
    <col min="10758" max="10760" width="13.28515625" customWidth="1"/>
    <col min="10761" max="10761" width="17.28515625" customWidth="1"/>
    <col min="10762" max="10762" width="13.28515625" bestFit="1" customWidth="1"/>
    <col min="10763" max="10763" width="12" customWidth="1"/>
    <col min="10764" max="10764" width="11.85546875" bestFit="1" customWidth="1"/>
    <col min="11010" max="11010" width="12.5703125" customWidth="1"/>
    <col min="11011" max="11011" width="16.5703125" bestFit="1" customWidth="1"/>
    <col min="11012" max="11012" width="12.85546875" bestFit="1" customWidth="1"/>
    <col min="11013" max="11013" width="12.7109375" bestFit="1" customWidth="1"/>
    <col min="11014" max="11016" width="13.28515625" customWidth="1"/>
    <col min="11017" max="11017" width="17.28515625" customWidth="1"/>
    <col min="11018" max="11018" width="13.28515625" bestFit="1" customWidth="1"/>
    <col min="11019" max="11019" width="12" customWidth="1"/>
    <col min="11020" max="11020" width="11.85546875" bestFit="1" customWidth="1"/>
    <col min="11266" max="11266" width="12.5703125" customWidth="1"/>
    <col min="11267" max="11267" width="16.5703125" bestFit="1" customWidth="1"/>
    <col min="11268" max="11268" width="12.85546875" bestFit="1" customWidth="1"/>
    <col min="11269" max="11269" width="12.7109375" bestFit="1" customWidth="1"/>
    <col min="11270" max="11272" width="13.28515625" customWidth="1"/>
    <col min="11273" max="11273" width="17.28515625" customWidth="1"/>
    <col min="11274" max="11274" width="13.28515625" bestFit="1" customWidth="1"/>
    <col min="11275" max="11275" width="12" customWidth="1"/>
    <col min="11276" max="11276" width="11.85546875" bestFit="1" customWidth="1"/>
    <col min="11522" max="11522" width="12.5703125" customWidth="1"/>
    <col min="11523" max="11523" width="16.5703125" bestFit="1" customWidth="1"/>
    <col min="11524" max="11524" width="12.85546875" bestFit="1" customWidth="1"/>
    <col min="11525" max="11525" width="12.7109375" bestFit="1" customWidth="1"/>
    <col min="11526" max="11528" width="13.28515625" customWidth="1"/>
    <col min="11529" max="11529" width="17.28515625" customWidth="1"/>
    <col min="11530" max="11530" width="13.28515625" bestFit="1" customWidth="1"/>
    <col min="11531" max="11531" width="12" customWidth="1"/>
    <col min="11532" max="11532" width="11.85546875" bestFit="1" customWidth="1"/>
    <col min="11778" max="11778" width="12.5703125" customWidth="1"/>
    <col min="11779" max="11779" width="16.5703125" bestFit="1" customWidth="1"/>
    <col min="11780" max="11780" width="12.85546875" bestFit="1" customWidth="1"/>
    <col min="11781" max="11781" width="12.7109375" bestFit="1" customWidth="1"/>
    <col min="11782" max="11784" width="13.28515625" customWidth="1"/>
    <col min="11785" max="11785" width="17.28515625" customWidth="1"/>
    <col min="11786" max="11786" width="13.28515625" bestFit="1" customWidth="1"/>
    <col min="11787" max="11787" width="12" customWidth="1"/>
    <col min="11788" max="11788" width="11.85546875" bestFit="1" customWidth="1"/>
    <col min="12034" max="12034" width="12.5703125" customWidth="1"/>
    <col min="12035" max="12035" width="16.5703125" bestFit="1" customWidth="1"/>
    <col min="12036" max="12036" width="12.85546875" bestFit="1" customWidth="1"/>
    <col min="12037" max="12037" width="12.7109375" bestFit="1" customWidth="1"/>
    <col min="12038" max="12040" width="13.28515625" customWidth="1"/>
    <col min="12041" max="12041" width="17.28515625" customWidth="1"/>
    <col min="12042" max="12042" width="13.28515625" bestFit="1" customWidth="1"/>
    <col min="12043" max="12043" width="12" customWidth="1"/>
    <col min="12044" max="12044" width="11.85546875" bestFit="1" customWidth="1"/>
    <col min="12290" max="12290" width="12.5703125" customWidth="1"/>
    <col min="12291" max="12291" width="16.5703125" bestFit="1" customWidth="1"/>
    <col min="12292" max="12292" width="12.85546875" bestFit="1" customWidth="1"/>
    <col min="12293" max="12293" width="12.7109375" bestFit="1" customWidth="1"/>
    <col min="12294" max="12296" width="13.28515625" customWidth="1"/>
    <col min="12297" max="12297" width="17.28515625" customWidth="1"/>
    <col min="12298" max="12298" width="13.28515625" bestFit="1" customWidth="1"/>
    <col min="12299" max="12299" width="12" customWidth="1"/>
    <col min="12300" max="12300" width="11.85546875" bestFit="1" customWidth="1"/>
    <col min="12546" max="12546" width="12.5703125" customWidth="1"/>
    <col min="12547" max="12547" width="16.5703125" bestFit="1" customWidth="1"/>
    <col min="12548" max="12548" width="12.85546875" bestFit="1" customWidth="1"/>
    <col min="12549" max="12549" width="12.7109375" bestFit="1" customWidth="1"/>
    <col min="12550" max="12552" width="13.28515625" customWidth="1"/>
    <col min="12553" max="12553" width="17.28515625" customWidth="1"/>
    <col min="12554" max="12554" width="13.28515625" bestFit="1" customWidth="1"/>
    <col min="12555" max="12555" width="12" customWidth="1"/>
    <col min="12556" max="12556" width="11.85546875" bestFit="1" customWidth="1"/>
    <col min="12802" max="12802" width="12.5703125" customWidth="1"/>
    <col min="12803" max="12803" width="16.5703125" bestFit="1" customWidth="1"/>
    <col min="12804" max="12804" width="12.85546875" bestFit="1" customWidth="1"/>
    <col min="12805" max="12805" width="12.7109375" bestFit="1" customWidth="1"/>
    <col min="12806" max="12808" width="13.28515625" customWidth="1"/>
    <col min="12809" max="12809" width="17.28515625" customWidth="1"/>
    <col min="12810" max="12810" width="13.28515625" bestFit="1" customWidth="1"/>
    <col min="12811" max="12811" width="12" customWidth="1"/>
    <col min="12812" max="12812" width="11.85546875" bestFit="1" customWidth="1"/>
    <col min="13058" max="13058" width="12.5703125" customWidth="1"/>
    <col min="13059" max="13059" width="16.5703125" bestFit="1" customWidth="1"/>
    <col min="13060" max="13060" width="12.85546875" bestFit="1" customWidth="1"/>
    <col min="13061" max="13061" width="12.7109375" bestFit="1" customWidth="1"/>
    <col min="13062" max="13064" width="13.28515625" customWidth="1"/>
    <col min="13065" max="13065" width="17.28515625" customWidth="1"/>
    <col min="13066" max="13066" width="13.28515625" bestFit="1" customWidth="1"/>
    <col min="13067" max="13067" width="12" customWidth="1"/>
    <col min="13068" max="13068" width="11.85546875" bestFit="1" customWidth="1"/>
    <col min="13314" max="13314" width="12.5703125" customWidth="1"/>
    <col min="13315" max="13315" width="16.5703125" bestFit="1" customWidth="1"/>
    <col min="13316" max="13316" width="12.85546875" bestFit="1" customWidth="1"/>
    <col min="13317" max="13317" width="12.7109375" bestFit="1" customWidth="1"/>
    <col min="13318" max="13320" width="13.28515625" customWidth="1"/>
    <col min="13321" max="13321" width="17.28515625" customWidth="1"/>
    <col min="13322" max="13322" width="13.28515625" bestFit="1" customWidth="1"/>
    <col min="13323" max="13323" width="12" customWidth="1"/>
    <col min="13324" max="13324" width="11.85546875" bestFit="1" customWidth="1"/>
    <col min="13570" max="13570" width="12.5703125" customWidth="1"/>
    <col min="13571" max="13571" width="16.5703125" bestFit="1" customWidth="1"/>
    <col min="13572" max="13572" width="12.85546875" bestFit="1" customWidth="1"/>
    <col min="13573" max="13573" width="12.7109375" bestFit="1" customWidth="1"/>
    <col min="13574" max="13576" width="13.28515625" customWidth="1"/>
    <col min="13577" max="13577" width="17.28515625" customWidth="1"/>
    <col min="13578" max="13578" width="13.28515625" bestFit="1" customWidth="1"/>
    <col min="13579" max="13579" width="12" customWidth="1"/>
    <col min="13580" max="13580" width="11.85546875" bestFit="1" customWidth="1"/>
    <col min="13826" max="13826" width="12.5703125" customWidth="1"/>
    <col min="13827" max="13827" width="16.5703125" bestFit="1" customWidth="1"/>
    <col min="13828" max="13828" width="12.85546875" bestFit="1" customWidth="1"/>
    <col min="13829" max="13829" width="12.7109375" bestFit="1" customWidth="1"/>
    <col min="13830" max="13832" width="13.28515625" customWidth="1"/>
    <col min="13833" max="13833" width="17.28515625" customWidth="1"/>
    <col min="13834" max="13834" width="13.28515625" bestFit="1" customWidth="1"/>
    <col min="13835" max="13835" width="12" customWidth="1"/>
    <col min="13836" max="13836" width="11.85546875" bestFit="1" customWidth="1"/>
    <col min="14082" max="14082" width="12.5703125" customWidth="1"/>
    <col min="14083" max="14083" width="16.5703125" bestFit="1" customWidth="1"/>
    <col min="14084" max="14084" width="12.85546875" bestFit="1" customWidth="1"/>
    <col min="14085" max="14085" width="12.7109375" bestFit="1" customWidth="1"/>
    <col min="14086" max="14088" width="13.28515625" customWidth="1"/>
    <col min="14089" max="14089" width="17.28515625" customWidth="1"/>
    <col min="14090" max="14090" width="13.28515625" bestFit="1" customWidth="1"/>
    <col min="14091" max="14091" width="12" customWidth="1"/>
    <col min="14092" max="14092" width="11.85546875" bestFit="1" customWidth="1"/>
    <col min="14338" max="14338" width="12.5703125" customWidth="1"/>
    <col min="14339" max="14339" width="16.5703125" bestFit="1" customWidth="1"/>
    <col min="14340" max="14340" width="12.85546875" bestFit="1" customWidth="1"/>
    <col min="14341" max="14341" width="12.7109375" bestFit="1" customWidth="1"/>
    <col min="14342" max="14344" width="13.28515625" customWidth="1"/>
    <col min="14345" max="14345" width="17.28515625" customWidth="1"/>
    <col min="14346" max="14346" width="13.28515625" bestFit="1" customWidth="1"/>
    <col min="14347" max="14347" width="12" customWidth="1"/>
    <col min="14348" max="14348" width="11.85546875" bestFit="1" customWidth="1"/>
    <col min="14594" max="14594" width="12.5703125" customWidth="1"/>
    <col min="14595" max="14595" width="16.5703125" bestFit="1" customWidth="1"/>
    <col min="14596" max="14596" width="12.85546875" bestFit="1" customWidth="1"/>
    <col min="14597" max="14597" width="12.7109375" bestFit="1" customWidth="1"/>
    <col min="14598" max="14600" width="13.28515625" customWidth="1"/>
    <col min="14601" max="14601" width="17.28515625" customWidth="1"/>
    <col min="14602" max="14602" width="13.28515625" bestFit="1" customWidth="1"/>
    <col min="14603" max="14603" width="12" customWidth="1"/>
    <col min="14604" max="14604" width="11.85546875" bestFit="1" customWidth="1"/>
    <col min="14850" max="14850" width="12.5703125" customWidth="1"/>
    <col min="14851" max="14851" width="16.5703125" bestFit="1" customWidth="1"/>
    <col min="14852" max="14852" width="12.85546875" bestFit="1" customWidth="1"/>
    <col min="14853" max="14853" width="12.7109375" bestFit="1" customWidth="1"/>
    <col min="14854" max="14856" width="13.28515625" customWidth="1"/>
    <col min="14857" max="14857" width="17.28515625" customWidth="1"/>
    <col min="14858" max="14858" width="13.28515625" bestFit="1" customWidth="1"/>
    <col min="14859" max="14859" width="12" customWidth="1"/>
    <col min="14860" max="14860" width="11.85546875" bestFit="1" customWidth="1"/>
    <col min="15106" max="15106" width="12.5703125" customWidth="1"/>
    <col min="15107" max="15107" width="16.5703125" bestFit="1" customWidth="1"/>
    <col min="15108" max="15108" width="12.85546875" bestFit="1" customWidth="1"/>
    <col min="15109" max="15109" width="12.7109375" bestFit="1" customWidth="1"/>
    <col min="15110" max="15112" width="13.28515625" customWidth="1"/>
    <col min="15113" max="15113" width="17.28515625" customWidth="1"/>
    <col min="15114" max="15114" width="13.28515625" bestFit="1" customWidth="1"/>
    <col min="15115" max="15115" width="12" customWidth="1"/>
    <col min="15116" max="15116" width="11.85546875" bestFit="1" customWidth="1"/>
    <col min="15362" max="15362" width="12.5703125" customWidth="1"/>
    <col min="15363" max="15363" width="16.5703125" bestFit="1" customWidth="1"/>
    <col min="15364" max="15364" width="12.85546875" bestFit="1" customWidth="1"/>
    <col min="15365" max="15365" width="12.7109375" bestFit="1" customWidth="1"/>
    <col min="15366" max="15368" width="13.28515625" customWidth="1"/>
    <col min="15369" max="15369" width="17.28515625" customWidth="1"/>
    <col min="15370" max="15370" width="13.28515625" bestFit="1" customWidth="1"/>
    <col min="15371" max="15371" width="12" customWidth="1"/>
    <col min="15372" max="15372" width="11.85546875" bestFit="1" customWidth="1"/>
    <col min="15618" max="15618" width="12.5703125" customWidth="1"/>
    <col min="15619" max="15619" width="16.5703125" bestFit="1" customWidth="1"/>
    <col min="15620" max="15620" width="12.85546875" bestFit="1" customWidth="1"/>
    <col min="15621" max="15621" width="12.7109375" bestFit="1" customWidth="1"/>
    <col min="15622" max="15624" width="13.28515625" customWidth="1"/>
    <col min="15625" max="15625" width="17.28515625" customWidth="1"/>
    <col min="15626" max="15626" width="13.28515625" bestFit="1" customWidth="1"/>
    <col min="15627" max="15627" width="12" customWidth="1"/>
    <col min="15628" max="15628" width="11.85546875" bestFit="1" customWidth="1"/>
    <col min="15874" max="15874" width="12.5703125" customWidth="1"/>
    <col min="15875" max="15875" width="16.5703125" bestFit="1" customWidth="1"/>
    <col min="15876" max="15876" width="12.85546875" bestFit="1" customWidth="1"/>
    <col min="15877" max="15877" width="12.7109375" bestFit="1" customWidth="1"/>
    <col min="15878" max="15880" width="13.28515625" customWidth="1"/>
    <col min="15881" max="15881" width="17.28515625" customWidth="1"/>
    <col min="15882" max="15882" width="13.28515625" bestFit="1" customWidth="1"/>
    <col min="15883" max="15883" width="12" customWidth="1"/>
    <col min="15884" max="15884" width="11.85546875" bestFit="1" customWidth="1"/>
    <col min="16130" max="16130" width="12.5703125" customWidth="1"/>
    <col min="16131" max="16131" width="16.5703125" bestFit="1" customWidth="1"/>
    <col min="16132" max="16132" width="12.85546875" bestFit="1" customWidth="1"/>
    <col min="16133" max="16133" width="12.7109375" bestFit="1" customWidth="1"/>
    <col min="16134" max="16136" width="13.28515625" customWidth="1"/>
    <col min="16137" max="16137" width="17.28515625" customWidth="1"/>
    <col min="16138" max="16138" width="13.28515625" bestFit="1" customWidth="1"/>
    <col min="16139" max="16139" width="12" customWidth="1"/>
    <col min="16140" max="16140" width="11.85546875" bestFit="1" customWidth="1"/>
  </cols>
  <sheetData>
    <row r="1" spans="1:14" x14ac:dyDescent="0.25">
      <c r="A1" s="28" t="s">
        <v>78</v>
      </c>
      <c r="B1" s="28"/>
      <c r="C1" s="28"/>
      <c r="D1" s="138"/>
      <c r="E1" s="138"/>
      <c r="F1" s="138"/>
      <c r="G1" s="138"/>
      <c r="H1" s="138"/>
      <c r="I1" s="138"/>
      <c r="J1" s="138"/>
      <c r="K1" s="138"/>
    </row>
    <row r="2" spans="1:14" x14ac:dyDescent="0.25">
      <c r="A2" s="85"/>
      <c r="B2" s="28"/>
      <c r="C2" s="28"/>
      <c r="D2" s="138"/>
      <c r="E2" s="138"/>
      <c r="F2" s="138"/>
      <c r="G2" s="138"/>
      <c r="H2" s="138"/>
      <c r="I2" s="138"/>
      <c r="J2" s="139"/>
      <c r="K2" s="139"/>
    </row>
    <row r="3" spans="1:14" ht="64.5" x14ac:dyDescent="0.25">
      <c r="A3" s="140" t="s">
        <v>65</v>
      </c>
      <c r="B3" s="141" t="s">
        <v>66</v>
      </c>
      <c r="C3" s="141" t="s">
        <v>67</v>
      </c>
      <c r="D3" s="141" t="s">
        <v>68</v>
      </c>
      <c r="E3" s="141" t="s">
        <v>69</v>
      </c>
      <c r="F3" s="142" t="s">
        <v>70</v>
      </c>
      <c r="G3" s="141" t="s">
        <v>71</v>
      </c>
      <c r="H3" s="141" t="s">
        <v>79</v>
      </c>
      <c r="I3" s="142" t="s">
        <v>72</v>
      </c>
      <c r="J3" s="143" t="s">
        <v>73</v>
      </c>
      <c r="K3" s="144"/>
    </row>
    <row r="4" spans="1:14" x14ac:dyDescent="0.25">
      <c r="A4" s="140"/>
      <c r="B4" s="216"/>
      <c r="C4" s="146"/>
      <c r="D4" s="217"/>
      <c r="E4" s="147">
        <v>0</v>
      </c>
      <c r="F4" s="146"/>
      <c r="G4" s="148">
        <f>C4+D4-F4</f>
        <v>0</v>
      </c>
      <c r="H4" s="218">
        <v>4.1200000000000001E-2</v>
      </c>
      <c r="I4" s="149"/>
      <c r="J4" s="149">
        <f>(((G4*H4)/360)*I4)</f>
        <v>0</v>
      </c>
      <c r="K4" s="135" t="s">
        <v>74</v>
      </c>
    </row>
    <row r="5" spans="1:14" x14ac:dyDescent="0.25">
      <c r="A5" s="140"/>
      <c r="B5" s="145"/>
      <c r="C5" s="146"/>
      <c r="D5" s="146"/>
      <c r="E5" s="146">
        <f>G4</f>
        <v>0</v>
      </c>
      <c r="F5" s="146"/>
      <c r="G5" s="148">
        <f>C5+D5+E5-F5</f>
        <v>0</v>
      </c>
      <c r="H5" s="218">
        <v>4.1200000000000001E-2</v>
      </c>
      <c r="I5" s="150"/>
      <c r="J5" s="149">
        <f>(((G5*H5)/360)*I5)</f>
        <v>0</v>
      </c>
      <c r="K5" s="135"/>
    </row>
    <row r="6" spans="1:14" x14ac:dyDescent="0.25">
      <c r="A6" s="140"/>
      <c r="B6" s="145"/>
      <c r="C6" s="146"/>
      <c r="D6" s="146"/>
      <c r="E6" s="146">
        <f>G5</f>
        <v>0</v>
      </c>
      <c r="F6" s="146"/>
      <c r="G6" s="148">
        <f>C6+D6+E6-F6</f>
        <v>0</v>
      </c>
      <c r="H6" s="218">
        <v>4.1200000000000001E-2</v>
      </c>
      <c r="I6" s="150"/>
      <c r="J6" s="149">
        <f>(((G6*H6)/360)*I6)</f>
        <v>0</v>
      </c>
      <c r="K6" s="135"/>
    </row>
    <row r="7" spans="1:14" x14ac:dyDescent="0.25">
      <c r="A7" s="140"/>
      <c r="B7" s="145"/>
      <c r="C7" s="146"/>
      <c r="D7" s="146"/>
      <c r="E7" s="146">
        <f>G6</f>
        <v>0</v>
      </c>
      <c r="F7" s="146"/>
      <c r="G7" s="148">
        <f>C7+D7+E7-F7</f>
        <v>0</v>
      </c>
      <c r="H7" s="218">
        <v>4.1200000000000001E-2</v>
      </c>
      <c r="I7" s="150"/>
      <c r="J7" s="149">
        <f>(((G7*H7)/360)*I7)</f>
        <v>0</v>
      </c>
      <c r="K7" s="135"/>
    </row>
    <row r="8" spans="1:14" x14ac:dyDescent="0.25">
      <c r="A8" s="140"/>
      <c r="B8" s="151"/>
      <c r="C8" s="152"/>
      <c r="D8" s="153"/>
      <c r="E8" s="153"/>
      <c r="F8" s="154">
        <f>SUM(F4:F7)</f>
        <v>0</v>
      </c>
      <c r="G8" s="155"/>
      <c r="H8" s="155"/>
      <c r="I8" s="149"/>
      <c r="J8" s="156">
        <f>SUM(J4:J7)</f>
        <v>0</v>
      </c>
      <c r="K8" s="135"/>
      <c r="N8" s="28" t="s">
        <v>75</v>
      </c>
    </row>
    <row r="9" spans="1:14" x14ac:dyDescent="0.25">
      <c r="A9" s="157"/>
      <c r="B9" s="158"/>
      <c r="C9" s="159"/>
      <c r="D9" s="159"/>
      <c r="E9" s="159"/>
      <c r="F9" s="159"/>
      <c r="G9" s="159"/>
      <c r="H9" s="159"/>
      <c r="I9" s="160"/>
      <c r="J9" s="159"/>
      <c r="K9" s="161"/>
      <c r="N9" s="28" t="s">
        <v>76</v>
      </c>
    </row>
    <row r="10" spans="1:14" x14ac:dyDescent="0.25">
      <c r="A10" s="325" t="s">
        <v>77</v>
      </c>
      <c r="B10" s="326"/>
      <c r="C10" s="326"/>
      <c r="D10" s="326"/>
      <c r="E10" s="326"/>
      <c r="F10" s="326"/>
      <c r="G10" s="326"/>
      <c r="H10" s="326"/>
      <c r="I10" s="326"/>
      <c r="J10" s="326"/>
      <c r="K10" s="326"/>
    </row>
    <row r="11" spans="1:14" x14ac:dyDescent="0.25">
      <c r="A11" s="162"/>
      <c r="B11" s="161"/>
      <c r="C11" s="160"/>
      <c r="D11" s="160"/>
      <c r="E11" s="160"/>
      <c r="F11" s="160"/>
      <c r="G11" s="163"/>
      <c r="H11" s="163"/>
      <c r="I11" s="160"/>
      <c r="J11" s="139"/>
      <c r="K11" s="161"/>
      <c r="L11" s="93"/>
    </row>
    <row r="12" spans="1:14" x14ac:dyDescent="0.25">
      <c r="A12" s="164"/>
      <c r="B12" s="161"/>
      <c r="C12" s="161"/>
      <c r="D12" s="161"/>
      <c r="E12" s="161"/>
      <c r="F12" s="160"/>
      <c r="G12" s="163"/>
      <c r="H12" s="163"/>
      <c r="I12" s="161"/>
      <c r="J12" s="161"/>
      <c r="K12" s="161"/>
    </row>
    <row r="13" spans="1:14" ht="15" customHeight="1" x14ac:dyDescent="0.25">
      <c r="A13" s="165"/>
      <c r="B13" s="327"/>
      <c r="C13" s="327"/>
      <c r="D13" s="327"/>
      <c r="E13" s="327"/>
      <c r="F13" s="327"/>
      <c r="G13" s="166"/>
      <c r="H13" s="166"/>
      <c r="I13" s="167"/>
      <c r="J13" s="168"/>
      <c r="K13" s="169"/>
    </row>
    <row r="14" spans="1:14" ht="13.5" customHeight="1" x14ac:dyDescent="0.25">
      <c r="A14" s="165"/>
      <c r="B14" s="327"/>
      <c r="C14" s="327"/>
      <c r="D14" s="327"/>
      <c r="E14" s="327"/>
      <c r="F14" s="327"/>
      <c r="G14" s="170"/>
      <c r="H14" s="170"/>
      <c r="I14" s="171"/>
      <c r="J14" s="171"/>
      <c r="K14" s="139"/>
    </row>
    <row r="15" spans="1:14" x14ac:dyDescent="0.25">
      <c r="A15" s="165"/>
      <c r="B15" s="172"/>
      <c r="C15" s="173"/>
      <c r="D15" s="173"/>
      <c r="E15" s="173"/>
      <c r="F15" s="173"/>
      <c r="G15" s="170"/>
      <c r="H15" s="170"/>
      <c r="I15" s="171"/>
      <c r="J15" s="171"/>
      <c r="K15" s="139"/>
    </row>
    <row r="16" spans="1:14" x14ac:dyDescent="0.25">
      <c r="A16" s="165"/>
      <c r="B16" s="172"/>
      <c r="C16" s="174"/>
      <c r="D16" s="174"/>
      <c r="E16" s="174"/>
      <c r="F16" s="174"/>
      <c r="G16" s="170"/>
      <c r="H16" s="170"/>
      <c r="I16" s="171"/>
      <c r="J16" s="171"/>
      <c r="K16" s="139"/>
    </row>
    <row r="17" spans="1:11" ht="12" customHeight="1" x14ac:dyDescent="0.25">
      <c r="A17" s="165"/>
      <c r="B17" s="172"/>
      <c r="C17" s="173"/>
      <c r="D17" s="173"/>
      <c r="E17" s="173"/>
      <c r="F17" s="173"/>
      <c r="G17" s="170"/>
      <c r="H17" s="170"/>
      <c r="I17" s="175"/>
      <c r="J17" s="171"/>
      <c r="K17" s="139"/>
    </row>
    <row r="18" spans="1:11" x14ac:dyDescent="0.25">
      <c r="A18" s="165"/>
      <c r="B18" s="172"/>
      <c r="C18" s="176"/>
      <c r="D18" s="176"/>
      <c r="E18" s="176"/>
      <c r="F18" s="176"/>
      <c r="G18" s="170"/>
      <c r="H18" s="170"/>
      <c r="I18" s="177"/>
      <c r="J18" s="171"/>
      <c r="K18" s="161"/>
    </row>
    <row r="19" spans="1:11" x14ac:dyDescent="0.25">
      <c r="A19" s="165"/>
      <c r="B19" s="178"/>
      <c r="C19" s="1"/>
      <c r="D19" s="1"/>
      <c r="E19" s="1"/>
      <c r="F19" s="1"/>
      <c r="G19" s="179"/>
      <c r="H19" s="179"/>
      <c r="I19" s="177"/>
      <c r="J19" s="180"/>
      <c r="K19" s="139"/>
    </row>
    <row r="20" spans="1:11" x14ac:dyDescent="0.25">
      <c r="A20" s="157"/>
      <c r="B20" s="158"/>
      <c r="C20" s="159"/>
      <c r="D20" s="159"/>
      <c r="E20" s="159"/>
      <c r="F20" s="159"/>
      <c r="G20" s="159"/>
      <c r="H20" s="159"/>
      <c r="I20" s="160"/>
      <c r="J20" s="159"/>
      <c r="K20" s="161"/>
    </row>
    <row r="21" spans="1:11" x14ac:dyDescent="0.25">
      <c r="A21" s="322"/>
      <c r="B21" s="323"/>
      <c r="C21" s="323"/>
      <c r="D21" s="323"/>
      <c r="E21" s="323"/>
      <c r="F21" s="323"/>
      <c r="G21" s="323"/>
      <c r="H21" s="323"/>
      <c r="I21" s="323"/>
      <c r="J21" s="323"/>
      <c r="K21" s="323"/>
    </row>
    <row r="22" spans="1:11" x14ac:dyDescent="0.25">
      <c r="A22" s="181"/>
      <c r="B22" s="182"/>
      <c r="C22" s="1"/>
      <c r="D22" s="1"/>
      <c r="E22" s="1"/>
      <c r="F22" s="1"/>
      <c r="G22" s="183"/>
      <c r="H22" s="183"/>
      <c r="I22" s="183"/>
      <c r="J22" s="183"/>
      <c r="K22" s="183"/>
    </row>
    <row r="23" spans="1:11" x14ac:dyDescent="0.25">
      <c r="A23" s="181"/>
      <c r="B23" s="184"/>
      <c r="C23" s="1"/>
      <c r="D23" s="1"/>
      <c r="E23" s="1"/>
      <c r="F23" s="1"/>
      <c r="G23" s="1"/>
      <c r="H23" s="1"/>
      <c r="I23" s="1"/>
      <c r="J23" s="1"/>
      <c r="K23" s="1"/>
    </row>
    <row r="24" spans="1:11" x14ac:dyDescent="0.25">
      <c r="A24" s="181"/>
      <c r="B24" s="184"/>
      <c r="C24" s="1"/>
      <c r="D24" s="1"/>
      <c r="E24" s="1"/>
      <c r="F24" s="1"/>
      <c r="G24" s="1"/>
      <c r="H24" s="1"/>
      <c r="I24" s="1"/>
      <c r="J24" s="1"/>
      <c r="K24" s="1"/>
    </row>
    <row r="25" spans="1:11" x14ac:dyDescent="0.25">
      <c r="A25" s="185"/>
      <c r="B25" s="1"/>
      <c r="C25" s="1"/>
      <c r="D25" s="1"/>
      <c r="E25" s="1"/>
      <c r="F25" s="1"/>
      <c r="G25" s="1"/>
      <c r="H25" s="1"/>
      <c r="I25" s="93"/>
      <c r="J25" s="1"/>
      <c r="K25" s="1"/>
    </row>
    <row r="26" spans="1:11" x14ac:dyDescent="0.25">
      <c r="A26" s="1"/>
      <c r="B26" s="186"/>
      <c r="C26" s="80"/>
      <c r="D26" s="80"/>
      <c r="E26" s="1"/>
      <c r="F26" s="1"/>
      <c r="G26" s="186"/>
      <c r="H26" s="186"/>
      <c r="I26" s="80"/>
      <c r="J26" s="80"/>
      <c r="K26" s="1"/>
    </row>
    <row r="27" spans="1:11" x14ac:dyDescent="0.25">
      <c r="A27" s="186"/>
      <c r="B27" s="187"/>
      <c r="C27" s="187"/>
      <c r="D27" s="187"/>
      <c r="E27" s="187"/>
      <c r="F27" s="186"/>
      <c r="G27" s="187"/>
      <c r="H27" s="187"/>
      <c r="I27" s="187"/>
      <c r="J27" s="187"/>
      <c r="K27" s="187"/>
    </row>
    <row r="28" spans="1:11" x14ac:dyDescent="0.25">
      <c r="A28" s="186"/>
      <c r="B28" s="187"/>
      <c r="C28" s="187"/>
      <c r="D28" s="187"/>
      <c r="E28" s="187"/>
      <c r="F28" s="186"/>
      <c r="G28" s="187"/>
      <c r="H28" s="187"/>
      <c r="I28" s="187"/>
      <c r="J28" s="187"/>
      <c r="K28" s="187"/>
    </row>
    <row r="29" spans="1:11" x14ac:dyDescent="0.25">
      <c r="A29" s="186"/>
      <c r="B29" s="187"/>
      <c r="C29" s="187"/>
      <c r="D29" s="187"/>
      <c r="E29" s="187"/>
      <c r="F29" s="186"/>
      <c r="G29" s="187"/>
      <c r="H29" s="187"/>
      <c r="I29" s="187"/>
      <c r="J29" s="187"/>
      <c r="K29" s="187"/>
    </row>
    <row r="30" spans="1:11" x14ac:dyDescent="0.25">
      <c r="A30" s="186"/>
      <c r="B30" s="187"/>
      <c r="C30" s="187"/>
      <c r="D30" s="187"/>
      <c r="E30" s="187"/>
      <c r="F30" s="186"/>
      <c r="G30" s="187"/>
      <c r="H30" s="187"/>
      <c r="I30" s="187"/>
      <c r="J30" s="187"/>
      <c r="K30" s="187"/>
    </row>
    <row r="31" spans="1:11" x14ac:dyDescent="0.25">
      <c r="A31" s="188"/>
      <c r="B31" s="189"/>
      <c r="C31" s="189"/>
      <c r="D31" s="189"/>
      <c r="E31" s="189"/>
      <c r="F31" s="188"/>
      <c r="G31" s="189"/>
      <c r="H31" s="189"/>
      <c r="I31" s="189"/>
      <c r="J31" s="189"/>
      <c r="K31" s="189"/>
    </row>
    <row r="32" spans="1:11" x14ac:dyDescent="0.25">
      <c r="A32" s="188"/>
      <c r="B32" s="190"/>
      <c r="C32" s="190"/>
      <c r="D32" s="190"/>
      <c r="E32" s="190"/>
      <c r="F32" s="188"/>
      <c r="G32" s="190"/>
      <c r="H32" s="190"/>
      <c r="I32" s="190"/>
      <c r="J32" s="190"/>
      <c r="K32" s="190"/>
    </row>
    <row r="33" spans="1:11" x14ac:dyDescent="0.25">
      <c r="A33" s="188"/>
      <c r="B33" s="190"/>
      <c r="C33" s="190"/>
      <c r="D33" s="190"/>
      <c r="E33" s="190"/>
      <c r="F33" s="188"/>
      <c r="G33" s="190"/>
      <c r="H33" s="190"/>
      <c r="I33" s="190"/>
      <c r="J33" s="190"/>
      <c r="K33" s="190"/>
    </row>
    <row r="34" spans="1:11" x14ac:dyDescent="0.25">
      <c r="A34" s="1"/>
      <c r="B34" s="1"/>
      <c r="C34" s="1"/>
      <c r="D34" s="1"/>
      <c r="E34" s="1"/>
      <c r="F34" s="1"/>
      <c r="G34" s="1"/>
      <c r="H34" s="1"/>
      <c r="I34" s="1"/>
      <c r="J34" s="1"/>
      <c r="K34" s="1"/>
    </row>
    <row r="35" spans="1:11" x14ac:dyDescent="0.25">
      <c r="A35" s="188"/>
      <c r="B35" s="191"/>
      <c r="C35" s="1"/>
      <c r="D35" s="1"/>
      <c r="E35" s="1"/>
      <c r="F35" s="1"/>
      <c r="G35" s="1"/>
      <c r="H35" s="1"/>
      <c r="I35" s="1"/>
      <c r="J35" s="1"/>
      <c r="K35" s="1"/>
    </row>
    <row r="36" spans="1:11" x14ac:dyDescent="0.25">
      <c r="A36" s="188"/>
      <c r="B36" s="191"/>
      <c r="C36" s="93"/>
      <c r="D36" s="1"/>
      <c r="E36" s="1"/>
      <c r="F36" s="188"/>
      <c r="G36" s="191"/>
      <c r="H36" s="191"/>
      <c r="I36" s="93"/>
      <c r="J36" s="1"/>
      <c r="K36" s="1"/>
    </row>
    <row r="37" spans="1:11" x14ac:dyDescent="0.25">
      <c r="A37" s="1"/>
      <c r="B37" s="186"/>
      <c r="C37" s="80"/>
      <c r="D37" s="80"/>
      <c r="E37" s="1"/>
      <c r="F37" s="1"/>
      <c r="G37" s="186"/>
      <c r="H37" s="186"/>
      <c r="I37" s="80"/>
      <c r="J37" s="80"/>
      <c r="K37" s="1"/>
    </row>
    <row r="38" spans="1:11" x14ac:dyDescent="0.25">
      <c r="A38" s="186"/>
      <c r="B38" s="187"/>
      <c r="C38" s="187"/>
      <c r="D38" s="187"/>
      <c r="E38" s="187"/>
      <c r="F38" s="186"/>
      <c r="G38" s="187"/>
      <c r="H38" s="187"/>
      <c r="I38" s="187"/>
      <c r="J38" s="187"/>
      <c r="K38" s="187"/>
    </row>
    <row r="39" spans="1:11" x14ac:dyDescent="0.25">
      <c r="A39" s="186"/>
      <c r="B39" s="187"/>
      <c r="C39" s="187"/>
      <c r="D39" s="187"/>
      <c r="E39" s="187"/>
      <c r="F39" s="186"/>
      <c r="G39" s="187"/>
      <c r="H39" s="187"/>
      <c r="I39" s="187"/>
      <c r="J39" s="187"/>
      <c r="K39" s="187"/>
    </row>
    <row r="40" spans="1:11" x14ac:dyDescent="0.25">
      <c r="A40" s="186"/>
      <c r="B40" s="187"/>
      <c r="C40" s="187"/>
      <c r="D40" s="187"/>
      <c r="E40" s="187"/>
      <c r="F40" s="186"/>
      <c r="G40" s="187"/>
      <c r="H40" s="187"/>
      <c r="I40" s="187"/>
      <c r="J40" s="187"/>
      <c r="K40" s="187"/>
    </row>
    <row r="41" spans="1:11" x14ac:dyDescent="0.25">
      <c r="A41" s="186"/>
      <c r="B41" s="187"/>
      <c r="C41" s="187"/>
      <c r="D41" s="187"/>
      <c r="E41" s="187"/>
      <c r="F41" s="186"/>
      <c r="G41" s="187"/>
      <c r="H41" s="187"/>
      <c r="I41" s="187"/>
      <c r="J41" s="187"/>
      <c r="K41" s="187"/>
    </row>
    <row r="42" spans="1:11" x14ac:dyDescent="0.25">
      <c r="A42" s="188"/>
      <c r="B42" s="189"/>
      <c r="C42" s="189"/>
      <c r="D42" s="189"/>
      <c r="E42" s="189"/>
      <c r="F42" s="188"/>
      <c r="G42" s="189"/>
      <c r="H42" s="189"/>
      <c r="I42" s="189"/>
      <c r="J42" s="189"/>
      <c r="K42" s="189"/>
    </row>
    <row r="43" spans="1:11" x14ac:dyDescent="0.25">
      <c r="A43" s="1"/>
      <c r="B43" s="1"/>
      <c r="C43" s="1"/>
      <c r="D43" s="1"/>
      <c r="E43" s="1"/>
      <c r="F43" s="1"/>
      <c r="G43" s="1"/>
      <c r="H43" s="1"/>
      <c r="I43" s="1"/>
      <c r="J43" s="1"/>
      <c r="K43" s="1"/>
    </row>
    <row r="44" spans="1:11" x14ac:dyDescent="0.25">
      <c r="A44" s="1"/>
      <c r="B44" s="1"/>
      <c r="C44" s="1"/>
      <c r="D44" s="1"/>
      <c r="E44" s="1"/>
      <c r="F44" s="1"/>
      <c r="G44" s="1"/>
      <c r="H44" s="1"/>
      <c r="I44" s="1"/>
      <c r="J44" s="1"/>
      <c r="K44" s="1"/>
    </row>
    <row r="45" spans="1:11" x14ac:dyDescent="0.25">
      <c r="A45" s="1"/>
      <c r="B45" s="1"/>
      <c r="C45" s="1"/>
      <c r="D45" s="1"/>
      <c r="E45" s="1"/>
      <c r="F45" s="1"/>
      <c r="G45" s="1"/>
      <c r="H45" s="1"/>
      <c r="I45" s="1"/>
      <c r="J45" s="1"/>
      <c r="K45" s="1"/>
    </row>
    <row r="46" spans="1:11" ht="15" customHeight="1" x14ac:dyDescent="0.25">
      <c r="A46" s="192"/>
      <c r="B46" s="324"/>
      <c r="C46" s="324"/>
      <c r="D46" s="324"/>
      <c r="E46" s="324"/>
      <c r="F46" s="324"/>
      <c r="G46" s="193"/>
      <c r="H46" s="193"/>
      <c r="I46" s="1"/>
      <c r="J46" s="1"/>
      <c r="K46" s="1"/>
    </row>
    <row r="47" spans="1:11" x14ac:dyDescent="0.25">
      <c r="A47" s="101"/>
      <c r="B47" s="324"/>
      <c r="C47" s="324"/>
      <c r="D47" s="324"/>
      <c r="E47" s="324"/>
      <c r="F47" s="324"/>
      <c r="G47" s="194"/>
      <c r="H47" s="194"/>
      <c r="I47" s="193"/>
      <c r="J47" s="195"/>
      <c r="K47" s="144"/>
    </row>
    <row r="48" spans="1:11" x14ac:dyDescent="0.25">
      <c r="A48" s="101"/>
      <c r="B48" s="196"/>
      <c r="C48" s="197"/>
      <c r="D48" s="197"/>
      <c r="E48" s="197"/>
      <c r="F48" s="197"/>
      <c r="G48" s="194"/>
      <c r="H48" s="194"/>
      <c r="I48" s="1"/>
      <c r="J48" s="1"/>
      <c r="K48" s="1"/>
    </row>
    <row r="49" spans="1:11" x14ac:dyDescent="0.25">
      <c r="A49" s="101"/>
      <c r="B49" s="196"/>
      <c r="C49" s="198"/>
      <c r="D49" s="198"/>
      <c r="E49" s="198"/>
      <c r="F49" s="198"/>
      <c r="G49" s="194"/>
      <c r="H49" s="194"/>
      <c r="I49" s="1"/>
      <c r="J49" s="1"/>
      <c r="K49" s="1"/>
    </row>
    <row r="50" spans="1:11" x14ac:dyDescent="0.25">
      <c r="A50" s="199"/>
      <c r="B50" s="196"/>
      <c r="C50" s="197"/>
      <c r="D50" s="197"/>
      <c r="E50" s="197"/>
      <c r="F50" s="197"/>
      <c r="G50" s="194"/>
      <c r="H50" s="194"/>
      <c r="I50" s="1"/>
      <c r="J50" s="1"/>
      <c r="K50" s="1"/>
    </row>
    <row r="51" spans="1:11" x14ac:dyDescent="0.25">
      <c r="A51" s="200"/>
      <c r="B51" s="196"/>
      <c r="C51" s="201"/>
      <c r="D51" s="201"/>
      <c r="E51" s="201"/>
      <c r="F51" s="201"/>
      <c r="G51" s="190"/>
      <c r="H51" s="190"/>
      <c r="I51" s="1"/>
      <c r="J51" s="1"/>
      <c r="K51" s="1"/>
    </row>
    <row r="52" spans="1:11" x14ac:dyDescent="0.25">
      <c r="A52" s="93"/>
      <c r="B52" s="196"/>
      <c r="C52" s="198"/>
      <c r="D52" s="198"/>
      <c r="E52" s="198"/>
      <c r="F52" s="198"/>
      <c r="G52" s="190"/>
      <c r="H52" s="190"/>
      <c r="I52" s="93"/>
      <c r="J52" s="190"/>
      <c r="K52" s="190"/>
    </row>
    <row r="53" spans="1:11" x14ac:dyDescent="0.25">
      <c r="A53" s="1"/>
      <c r="B53" s="1"/>
      <c r="C53" s="1"/>
      <c r="D53" s="1"/>
      <c r="E53" s="1"/>
      <c r="F53" s="1"/>
      <c r="G53" s="1"/>
      <c r="H53" s="1"/>
      <c r="I53" s="1"/>
      <c r="J53" s="1"/>
      <c r="K53" s="1"/>
    </row>
    <row r="54" spans="1:11" x14ac:dyDescent="0.25">
      <c r="A54" s="1"/>
      <c r="B54" s="1"/>
      <c r="C54" s="1"/>
      <c r="D54" s="1"/>
      <c r="E54" s="1"/>
      <c r="F54" s="1"/>
      <c r="G54" s="1"/>
      <c r="H54" s="1"/>
      <c r="I54" s="1"/>
      <c r="J54" s="1"/>
      <c r="K54" s="1"/>
    </row>
    <row r="55" spans="1:11" x14ac:dyDescent="0.25">
      <c r="A55" s="1"/>
      <c r="B55" s="192"/>
      <c r="C55" s="193"/>
      <c r="D55" s="193"/>
      <c r="E55" s="193"/>
      <c r="F55" s="193"/>
      <c r="G55" s="202"/>
      <c r="H55" s="202"/>
      <c r="I55" s="193"/>
      <c r="J55" s="1"/>
      <c r="K55" s="1"/>
    </row>
    <row r="56" spans="1:11" x14ac:dyDescent="0.25">
      <c r="A56" s="1"/>
      <c r="B56" s="199"/>
      <c r="C56" s="101"/>
      <c r="D56" s="194"/>
      <c r="E56" s="194"/>
      <c r="F56" s="194"/>
      <c r="G56" s="194"/>
      <c r="H56" s="194"/>
      <c r="I56" s="194"/>
      <c r="J56" s="1"/>
      <c r="K56" s="1"/>
    </row>
    <row r="57" spans="1:11" x14ac:dyDescent="0.25">
      <c r="A57" s="1"/>
      <c r="B57" s="199"/>
      <c r="C57" s="101"/>
      <c r="D57" s="194"/>
      <c r="E57" s="194"/>
      <c r="F57" s="194"/>
      <c r="G57" s="194"/>
      <c r="H57" s="194"/>
      <c r="I57" s="194"/>
      <c r="J57" s="1"/>
      <c r="K57" s="1"/>
    </row>
    <row r="58" spans="1:11" x14ac:dyDescent="0.25">
      <c r="A58" s="1"/>
      <c r="B58" s="199"/>
      <c r="C58" s="101"/>
      <c r="D58" s="194"/>
      <c r="E58" s="194"/>
      <c r="F58" s="194"/>
      <c r="G58" s="194"/>
      <c r="H58" s="194"/>
      <c r="I58" s="194"/>
      <c r="J58" s="1"/>
      <c r="K58" s="1"/>
    </row>
    <row r="59" spans="1:11" x14ac:dyDescent="0.25">
      <c r="A59" s="1"/>
      <c r="B59" s="199"/>
      <c r="C59" s="101"/>
      <c r="D59" s="194"/>
      <c r="E59" s="194"/>
      <c r="F59" s="194"/>
      <c r="G59" s="194"/>
      <c r="H59" s="194"/>
      <c r="I59" s="194"/>
      <c r="J59" s="1"/>
      <c r="K59" s="1"/>
    </row>
    <row r="60" spans="1:11" x14ac:dyDescent="0.25">
      <c r="A60" s="1"/>
      <c r="B60" s="200"/>
      <c r="C60" s="93"/>
      <c r="D60" s="203"/>
      <c r="E60" s="203"/>
      <c r="F60" s="190"/>
      <c r="G60" s="190"/>
      <c r="H60" s="190"/>
      <c r="I60" s="190"/>
      <c r="J60" s="1"/>
      <c r="K60" s="1"/>
    </row>
    <row r="61" spans="1:11" x14ac:dyDescent="0.25">
      <c r="A61" s="1"/>
      <c r="B61" s="1"/>
      <c r="C61" s="1"/>
      <c r="D61" s="1"/>
      <c r="E61" s="1"/>
      <c r="F61" s="1"/>
      <c r="G61" s="1"/>
      <c r="H61" s="1"/>
      <c r="I61" s="1"/>
      <c r="J61" s="1"/>
      <c r="K61" s="1"/>
    </row>
    <row r="62" spans="1:11" x14ac:dyDescent="0.25">
      <c r="A62" s="1"/>
      <c r="B62" s="1"/>
      <c r="C62" s="1"/>
      <c r="D62" s="1"/>
      <c r="E62" s="1"/>
      <c r="F62" s="1"/>
      <c r="G62" s="1"/>
      <c r="H62" s="1"/>
      <c r="I62" s="1"/>
      <c r="J62" s="1"/>
      <c r="K62" s="1"/>
    </row>
    <row r="63" spans="1:11" x14ac:dyDescent="0.25">
      <c r="A63" s="1"/>
      <c r="B63" s="1"/>
      <c r="C63" s="1"/>
      <c r="D63" s="1"/>
      <c r="E63" s="1"/>
      <c r="F63" s="1"/>
      <c r="G63" s="1"/>
      <c r="H63" s="1"/>
      <c r="I63" s="1"/>
      <c r="J63" s="1"/>
      <c r="K63" s="1"/>
    </row>
    <row r="64" spans="1:11" x14ac:dyDescent="0.25">
      <c r="A64" s="1"/>
      <c r="B64" s="1"/>
      <c r="C64" s="1"/>
      <c r="D64" s="1"/>
      <c r="E64" s="1"/>
      <c r="F64" s="1"/>
      <c r="G64" s="1"/>
      <c r="H64" s="1"/>
      <c r="I64" s="1"/>
      <c r="J64" s="1"/>
      <c r="K64" s="1"/>
    </row>
    <row r="65" spans="1:11" x14ac:dyDescent="0.25">
      <c r="A65" s="1"/>
      <c r="B65" s="1"/>
      <c r="C65" s="1"/>
      <c r="D65" s="1"/>
      <c r="E65" s="1"/>
      <c r="F65" s="1"/>
      <c r="G65" s="1"/>
      <c r="H65" s="1"/>
      <c r="I65" s="1"/>
      <c r="J65" s="1"/>
      <c r="K65" s="1"/>
    </row>
    <row r="66" spans="1:11" x14ac:dyDescent="0.25">
      <c r="A66" s="1"/>
      <c r="B66" s="1"/>
      <c r="C66" s="1"/>
      <c r="D66" s="1"/>
      <c r="E66" s="1"/>
      <c r="F66" s="1"/>
      <c r="G66" s="1"/>
      <c r="H66" s="1"/>
      <c r="I66" s="1"/>
      <c r="J66" s="1"/>
      <c r="K66" s="1"/>
    </row>
    <row r="67" spans="1:11" x14ac:dyDescent="0.25">
      <c r="A67" s="1"/>
      <c r="B67" s="1"/>
      <c r="C67" s="1"/>
      <c r="D67" s="1"/>
      <c r="E67" s="1"/>
      <c r="F67" s="1"/>
      <c r="G67" s="1"/>
      <c r="H67" s="1"/>
      <c r="I67" s="1"/>
      <c r="J67" s="1"/>
      <c r="K67" s="1"/>
    </row>
    <row r="68" spans="1:11" x14ac:dyDescent="0.25">
      <c r="A68" s="1"/>
      <c r="B68" s="1"/>
      <c r="C68" s="1"/>
      <c r="D68" s="1"/>
      <c r="E68" s="1"/>
      <c r="F68" s="1"/>
      <c r="G68" s="1"/>
      <c r="H68" s="1"/>
      <c r="I68" s="1"/>
      <c r="J68" s="1"/>
      <c r="K68" s="1"/>
    </row>
    <row r="69" spans="1:11" x14ac:dyDescent="0.25">
      <c r="A69" s="1"/>
      <c r="B69" s="1"/>
      <c r="C69" s="1"/>
      <c r="D69" s="1"/>
      <c r="E69" s="1"/>
      <c r="F69" s="1"/>
      <c r="G69" s="1"/>
      <c r="H69" s="1"/>
      <c r="I69" s="1"/>
      <c r="J69" s="1"/>
      <c r="K69" s="1"/>
    </row>
    <row r="70" spans="1:11" x14ac:dyDescent="0.25">
      <c r="A70" s="1"/>
      <c r="B70" s="1"/>
      <c r="C70" s="1"/>
      <c r="D70" s="1"/>
      <c r="E70" s="1"/>
      <c r="F70" s="1"/>
      <c r="G70" s="1"/>
      <c r="H70" s="1"/>
      <c r="I70" s="1"/>
      <c r="J70" s="1"/>
      <c r="K70" s="1"/>
    </row>
    <row r="71" spans="1:11" x14ac:dyDescent="0.25">
      <c r="A71" s="1"/>
      <c r="B71" s="1"/>
      <c r="C71" s="1"/>
      <c r="D71" s="1"/>
      <c r="E71" s="1"/>
      <c r="F71" s="1"/>
      <c r="G71" s="1"/>
      <c r="H71" s="1"/>
      <c r="I71" s="1"/>
      <c r="J71" s="1"/>
      <c r="K71" s="1"/>
    </row>
    <row r="72" spans="1:11" x14ac:dyDescent="0.25">
      <c r="A72" s="1"/>
      <c r="B72" s="1"/>
      <c r="C72" s="1"/>
      <c r="D72" s="1"/>
      <c r="E72" s="1"/>
      <c r="F72" s="1"/>
      <c r="G72" s="1"/>
      <c r="H72" s="1"/>
      <c r="I72" s="1"/>
      <c r="J72" s="1"/>
      <c r="K72" s="1"/>
    </row>
  </sheetData>
  <sheetProtection password="EAB9" sheet="1" objects="1" scenarios="1"/>
  <mergeCells count="12">
    <mergeCell ref="A10:K10"/>
    <mergeCell ref="B13:B14"/>
    <mergeCell ref="C13:C14"/>
    <mergeCell ref="D13:D14"/>
    <mergeCell ref="E13:E14"/>
    <mergeCell ref="F13:F14"/>
    <mergeCell ref="A21:K21"/>
    <mergeCell ref="B46:B47"/>
    <mergeCell ref="C46:C47"/>
    <mergeCell ref="D46:D47"/>
    <mergeCell ref="E46:E47"/>
    <mergeCell ref="F46:F47"/>
  </mergeCells>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BA069-3D9C-4B9C-8ED8-0DB6A79AC2A6}">
  <sheetPr>
    <tabColor rgb="FFFFFF00"/>
  </sheetPr>
  <dimension ref="A1:M79"/>
  <sheetViews>
    <sheetView workbookViewId="0">
      <selection activeCell="C18" sqref="C18"/>
    </sheetView>
  </sheetViews>
  <sheetFormatPr baseColWidth="10" defaultRowHeight="15" x14ac:dyDescent="0.25"/>
  <cols>
    <col min="1" max="1" width="15.28515625" style="222" customWidth="1"/>
    <col min="2" max="2" width="18.28515625" style="222" customWidth="1"/>
    <col min="3" max="3" width="11.5703125" style="222" bestFit="1" customWidth="1"/>
    <col min="4" max="4" width="12.42578125" style="222" bestFit="1" customWidth="1"/>
    <col min="5" max="5" width="13.28515625" style="222" customWidth="1"/>
    <col min="6" max="7" width="11.42578125" style="222"/>
    <col min="8" max="8" width="11.5703125" style="222" hidden="1" customWidth="1"/>
    <col min="9" max="9" width="16" style="222" hidden="1" customWidth="1"/>
    <col min="10" max="10" width="12.7109375" style="222" hidden="1" customWidth="1"/>
    <col min="11" max="256" width="11.42578125" style="222"/>
    <col min="257" max="258" width="12" style="222" bestFit="1" customWidth="1"/>
    <col min="259" max="259" width="11.5703125" style="222" bestFit="1" customWidth="1"/>
    <col min="260" max="260" width="12.42578125" style="222" bestFit="1" customWidth="1"/>
    <col min="261" max="261" width="13.28515625" style="222" customWidth="1"/>
    <col min="262" max="263" width="11.42578125" style="222"/>
    <col min="264" max="266" width="0" style="222" hidden="1" customWidth="1"/>
    <col min="267" max="512" width="11.42578125" style="222"/>
    <col min="513" max="514" width="12" style="222" bestFit="1" customWidth="1"/>
    <col min="515" max="515" width="11.5703125" style="222" bestFit="1" customWidth="1"/>
    <col min="516" max="516" width="12.42578125" style="222" bestFit="1" customWidth="1"/>
    <col min="517" max="517" width="13.28515625" style="222" customWidth="1"/>
    <col min="518" max="519" width="11.42578125" style="222"/>
    <col min="520" max="522" width="0" style="222" hidden="1" customWidth="1"/>
    <col min="523" max="768" width="11.42578125" style="222"/>
    <col min="769" max="770" width="12" style="222" bestFit="1" customWidth="1"/>
    <col min="771" max="771" width="11.5703125" style="222" bestFit="1" customWidth="1"/>
    <col min="772" max="772" width="12.42578125" style="222" bestFit="1" customWidth="1"/>
    <col min="773" max="773" width="13.28515625" style="222" customWidth="1"/>
    <col min="774" max="775" width="11.42578125" style="222"/>
    <col min="776" max="778" width="0" style="222" hidden="1" customWidth="1"/>
    <col min="779" max="1024" width="11.42578125" style="222"/>
    <col min="1025" max="1026" width="12" style="222" bestFit="1" customWidth="1"/>
    <col min="1027" max="1027" width="11.5703125" style="222" bestFit="1" customWidth="1"/>
    <col min="1028" max="1028" width="12.42578125" style="222" bestFit="1" customWidth="1"/>
    <col min="1029" max="1029" width="13.28515625" style="222" customWidth="1"/>
    <col min="1030" max="1031" width="11.42578125" style="222"/>
    <col min="1032" max="1034" width="0" style="222" hidden="1" customWidth="1"/>
    <col min="1035" max="1280" width="11.42578125" style="222"/>
    <col min="1281" max="1282" width="12" style="222" bestFit="1" customWidth="1"/>
    <col min="1283" max="1283" width="11.5703125" style="222" bestFit="1" customWidth="1"/>
    <col min="1284" max="1284" width="12.42578125" style="222" bestFit="1" customWidth="1"/>
    <col min="1285" max="1285" width="13.28515625" style="222" customWidth="1"/>
    <col min="1286" max="1287" width="11.42578125" style="222"/>
    <col min="1288" max="1290" width="0" style="222" hidden="1" customWidth="1"/>
    <col min="1291" max="1536" width="11.42578125" style="222"/>
    <col min="1537" max="1538" width="12" style="222" bestFit="1" customWidth="1"/>
    <col min="1539" max="1539" width="11.5703125" style="222" bestFit="1" customWidth="1"/>
    <col min="1540" max="1540" width="12.42578125" style="222" bestFit="1" customWidth="1"/>
    <col min="1541" max="1541" width="13.28515625" style="222" customWidth="1"/>
    <col min="1542" max="1543" width="11.42578125" style="222"/>
    <col min="1544" max="1546" width="0" style="222" hidden="1" customWidth="1"/>
    <col min="1547" max="1792" width="11.42578125" style="222"/>
    <col min="1793" max="1794" width="12" style="222" bestFit="1" customWidth="1"/>
    <col min="1795" max="1795" width="11.5703125" style="222" bestFit="1" customWidth="1"/>
    <col min="1796" max="1796" width="12.42578125" style="222" bestFit="1" customWidth="1"/>
    <col min="1797" max="1797" width="13.28515625" style="222" customWidth="1"/>
    <col min="1798" max="1799" width="11.42578125" style="222"/>
    <col min="1800" max="1802" width="0" style="222" hidden="1" customWidth="1"/>
    <col min="1803" max="2048" width="11.42578125" style="222"/>
    <col min="2049" max="2050" width="12" style="222" bestFit="1" customWidth="1"/>
    <col min="2051" max="2051" width="11.5703125" style="222" bestFit="1" customWidth="1"/>
    <col min="2052" max="2052" width="12.42578125" style="222" bestFit="1" customWidth="1"/>
    <col min="2053" max="2053" width="13.28515625" style="222" customWidth="1"/>
    <col min="2054" max="2055" width="11.42578125" style="222"/>
    <col min="2056" max="2058" width="0" style="222" hidden="1" customWidth="1"/>
    <col min="2059" max="2304" width="11.42578125" style="222"/>
    <col min="2305" max="2306" width="12" style="222" bestFit="1" customWidth="1"/>
    <col min="2307" max="2307" width="11.5703125" style="222" bestFit="1" customWidth="1"/>
    <col min="2308" max="2308" width="12.42578125" style="222" bestFit="1" customWidth="1"/>
    <col min="2309" max="2309" width="13.28515625" style="222" customWidth="1"/>
    <col min="2310" max="2311" width="11.42578125" style="222"/>
    <col min="2312" max="2314" width="0" style="222" hidden="1" customWidth="1"/>
    <col min="2315" max="2560" width="11.42578125" style="222"/>
    <col min="2561" max="2562" width="12" style="222" bestFit="1" customWidth="1"/>
    <col min="2563" max="2563" width="11.5703125" style="222" bestFit="1" customWidth="1"/>
    <col min="2564" max="2564" width="12.42578125" style="222" bestFit="1" customWidth="1"/>
    <col min="2565" max="2565" width="13.28515625" style="222" customWidth="1"/>
    <col min="2566" max="2567" width="11.42578125" style="222"/>
    <col min="2568" max="2570" width="0" style="222" hidden="1" customWidth="1"/>
    <col min="2571" max="2816" width="11.42578125" style="222"/>
    <col min="2817" max="2818" width="12" style="222" bestFit="1" customWidth="1"/>
    <col min="2819" max="2819" width="11.5703125" style="222" bestFit="1" customWidth="1"/>
    <col min="2820" max="2820" width="12.42578125" style="222" bestFit="1" customWidth="1"/>
    <col min="2821" max="2821" width="13.28515625" style="222" customWidth="1"/>
    <col min="2822" max="2823" width="11.42578125" style="222"/>
    <col min="2824" max="2826" width="0" style="222" hidden="1" customWidth="1"/>
    <col min="2827" max="3072" width="11.42578125" style="222"/>
    <col min="3073" max="3074" width="12" style="222" bestFit="1" customWidth="1"/>
    <col min="3075" max="3075" width="11.5703125" style="222" bestFit="1" customWidth="1"/>
    <col min="3076" max="3076" width="12.42578125" style="222" bestFit="1" customWidth="1"/>
    <col min="3077" max="3077" width="13.28515625" style="222" customWidth="1"/>
    <col min="3078" max="3079" width="11.42578125" style="222"/>
    <col min="3080" max="3082" width="0" style="222" hidden="1" customWidth="1"/>
    <col min="3083" max="3328" width="11.42578125" style="222"/>
    <col min="3329" max="3330" width="12" style="222" bestFit="1" customWidth="1"/>
    <col min="3331" max="3331" width="11.5703125" style="222" bestFit="1" customWidth="1"/>
    <col min="3332" max="3332" width="12.42578125" style="222" bestFit="1" customWidth="1"/>
    <col min="3333" max="3333" width="13.28515625" style="222" customWidth="1"/>
    <col min="3334" max="3335" width="11.42578125" style="222"/>
    <col min="3336" max="3338" width="0" style="222" hidden="1" customWidth="1"/>
    <col min="3339" max="3584" width="11.42578125" style="222"/>
    <col min="3585" max="3586" width="12" style="222" bestFit="1" customWidth="1"/>
    <col min="3587" max="3587" width="11.5703125" style="222" bestFit="1" customWidth="1"/>
    <col min="3588" max="3588" width="12.42578125" style="222" bestFit="1" customWidth="1"/>
    <col min="3589" max="3589" width="13.28515625" style="222" customWidth="1"/>
    <col min="3590" max="3591" width="11.42578125" style="222"/>
    <col min="3592" max="3594" width="0" style="222" hidden="1" customWidth="1"/>
    <col min="3595" max="3840" width="11.42578125" style="222"/>
    <col min="3841" max="3842" width="12" style="222" bestFit="1" customWidth="1"/>
    <col min="3843" max="3843" width="11.5703125" style="222" bestFit="1" customWidth="1"/>
    <col min="3844" max="3844" width="12.42578125" style="222" bestFit="1" customWidth="1"/>
    <col min="3845" max="3845" width="13.28515625" style="222" customWidth="1"/>
    <col min="3846" max="3847" width="11.42578125" style="222"/>
    <col min="3848" max="3850" width="0" style="222" hidden="1" customWidth="1"/>
    <col min="3851" max="4096" width="11.42578125" style="222"/>
    <col min="4097" max="4098" width="12" style="222" bestFit="1" customWidth="1"/>
    <col min="4099" max="4099" width="11.5703125" style="222" bestFit="1" customWidth="1"/>
    <col min="4100" max="4100" width="12.42578125" style="222" bestFit="1" customWidth="1"/>
    <col min="4101" max="4101" width="13.28515625" style="222" customWidth="1"/>
    <col min="4102" max="4103" width="11.42578125" style="222"/>
    <col min="4104" max="4106" width="0" style="222" hidden="1" customWidth="1"/>
    <col min="4107" max="4352" width="11.42578125" style="222"/>
    <col min="4353" max="4354" width="12" style="222" bestFit="1" customWidth="1"/>
    <col min="4355" max="4355" width="11.5703125" style="222" bestFit="1" customWidth="1"/>
    <col min="4356" max="4356" width="12.42578125" style="222" bestFit="1" customWidth="1"/>
    <col min="4357" max="4357" width="13.28515625" style="222" customWidth="1"/>
    <col min="4358" max="4359" width="11.42578125" style="222"/>
    <col min="4360" max="4362" width="0" style="222" hidden="1" customWidth="1"/>
    <col min="4363" max="4608" width="11.42578125" style="222"/>
    <col min="4609" max="4610" width="12" style="222" bestFit="1" customWidth="1"/>
    <col min="4611" max="4611" width="11.5703125" style="222" bestFit="1" customWidth="1"/>
    <col min="4612" max="4612" width="12.42578125" style="222" bestFit="1" customWidth="1"/>
    <col min="4613" max="4613" width="13.28515625" style="222" customWidth="1"/>
    <col min="4614" max="4615" width="11.42578125" style="222"/>
    <col min="4616" max="4618" width="0" style="222" hidden="1" customWidth="1"/>
    <col min="4619" max="4864" width="11.42578125" style="222"/>
    <col min="4865" max="4866" width="12" style="222" bestFit="1" customWidth="1"/>
    <col min="4867" max="4867" width="11.5703125" style="222" bestFit="1" customWidth="1"/>
    <col min="4868" max="4868" width="12.42578125" style="222" bestFit="1" customWidth="1"/>
    <col min="4869" max="4869" width="13.28515625" style="222" customWidth="1"/>
    <col min="4870" max="4871" width="11.42578125" style="222"/>
    <col min="4872" max="4874" width="0" style="222" hidden="1" customWidth="1"/>
    <col min="4875" max="5120" width="11.42578125" style="222"/>
    <col min="5121" max="5122" width="12" style="222" bestFit="1" customWidth="1"/>
    <col min="5123" max="5123" width="11.5703125" style="222" bestFit="1" customWidth="1"/>
    <col min="5124" max="5124" width="12.42578125" style="222" bestFit="1" customWidth="1"/>
    <col min="5125" max="5125" width="13.28515625" style="222" customWidth="1"/>
    <col min="5126" max="5127" width="11.42578125" style="222"/>
    <col min="5128" max="5130" width="0" style="222" hidden="1" customWidth="1"/>
    <col min="5131" max="5376" width="11.42578125" style="222"/>
    <col min="5377" max="5378" width="12" style="222" bestFit="1" customWidth="1"/>
    <col min="5379" max="5379" width="11.5703125" style="222" bestFit="1" customWidth="1"/>
    <col min="5380" max="5380" width="12.42578125" style="222" bestFit="1" customWidth="1"/>
    <col min="5381" max="5381" width="13.28515625" style="222" customWidth="1"/>
    <col min="5382" max="5383" width="11.42578125" style="222"/>
    <col min="5384" max="5386" width="0" style="222" hidden="1" customWidth="1"/>
    <col min="5387" max="5632" width="11.42578125" style="222"/>
    <col min="5633" max="5634" width="12" style="222" bestFit="1" customWidth="1"/>
    <col min="5635" max="5635" width="11.5703125" style="222" bestFit="1" customWidth="1"/>
    <col min="5636" max="5636" width="12.42578125" style="222" bestFit="1" customWidth="1"/>
    <col min="5637" max="5637" width="13.28515625" style="222" customWidth="1"/>
    <col min="5638" max="5639" width="11.42578125" style="222"/>
    <col min="5640" max="5642" width="0" style="222" hidden="1" customWidth="1"/>
    <col min="5643" max="5888" width="11.42578125" style="222"/>
    <col min="5889" max="5890" width="12" style="222" bestFit="1" customWidth="1"/>
    <col min="5891" max="5891" width="11.5703125" style="222" bestFit="1" customWidth="1"/>
    <col min="5892" max="5892" width="12.42578125" style="222" bestFit="1" customWidth="1"/>
    <col min="5893" max="5893" width="13.28515625" style="222" customWidth="1"/>
    <col min="5894" max="5895" width="11.42578125" style="222"/>
    <col min="5896" max="5898" width="0" style="222" hidden="1" customWidth="1"/>
    <col min="5899" max="6144" width="11.42578125" style="222"/>
    <col min="6145" max="6146" width="12" style="222" bestFit="1" customWidth="1"/>
    <col min="6147" max="6147" width="11.5703125" style="222" bestFit="1" customWidth="1"/>
    <col min="6148" max="6148" width="12.42578125" style="222" bestFit="1" customWidth="1"/>
    <col min="6149" max="6149" width="13.28515625" style="222" customWidth="1"/>
    <col min="6150" max="6151" width="11.42578125" style="222"/>
    <col min="6152" max="6154" width="0" style="222" hidden="1" customWidth="1"/>
    <col min="6155" max="6400" width="11.42578125" style="222"/>
    <col min="6401" max="6402" width="12" style="222" bestFit="1" customWidth="1"/>
    <col min="6403" max="6403" width="11.5703125" style="222" bestFit="1" customWidth="1"/>
    <col min="6404" max="6404" width="12.42578125" style="222" bestFit="1" customWidth="1"/>
    <col min="6405" max="6405" width="13.28515625" style="222" customWidth="1"/>
    <col min="6406" max="6407" width="11.42578125" style="222"/>
    <col min="6408" max="6410" width="0" style="222" hidden="1" customWidth="1"/>
    <col min="6411" max="6656" width="11.42578125" style="222"/>
    <col min="6657" max="6658" width="12" style="222" bestFit="1" customWidth="1"/>
    <col min="6659" max="6659" width="11.5703125" style="222" bestFit="1" customWidth="1"/>
    <col min="6660" max="6660" width="12.42578125" style="222" bestFit="1" customWidth="1"/>
    <col min="6661" max="6661" width="13.28515625" style="222" customWidth="1"/>
    <col min="6662" max="6663" width="11.42578125" style="222"/>
    <col min="6664" max="6666" width="0" style="222" hidden="1" customWidth="1"/>
    <col min="6667" max="6912" width="11.42578125" style="222"/>
    <col min="6913" max="6914" width="12" style="222" bestFit="1" customWidth="1"/>
    <col min="6915" max="6915" width="11.5703125" style="222" bestFit="1" customWidth="1"/>
    <col min="6916" max="6916" width="12.42578125" style="222" bestFit="1" customWidth="1"/>
    <col min="6917" max="6917" width="13.28515625" style="222" customWidth="1"/>
    <col min="6918" max="6919" width="11.42578125" style="222"/>
    <col min="6920" max="6922" width="0" style="222" hidden="1" customWidth="1"/>
    <col min="6923" max="7168" width="11.42578125" style="222"/>
    <col min="7169" max="7170" width="12" style="222" bestFit="1" customWidth="1"/>
    <col min="7171" max="7171" width="11.5703125" style="222" bestFit="1" customWidth="1"/>
    <col min="7172" max="7172" width="12.42578125" style="222" bestFit="1" customWidth="1"/>
    <col min="7173" max="7173" width="13.28515625" style="222" customWidth="1"/>
    <col min="7174" max="7175" width="11.42578125" style="222"/>
    <col min="7176" max="7178" width="0" style="222" hidden="1" customWidth="1"/>
    <col min="7179" max="7424" width="11.42578125" style="222"/>
    <col min="7425" max="7426" width="12" style="222" bestFit="1" customWidth="1"/>
    <col min="7427" max="7427" width="11.5703125" style="222" bestFit="1" customWidth="1"/>
    <col min="7428" max="7428" width="12.42578125" style="222" bestFit="1" customWidth="1"/>
    <col min="7429" max="7429" width="13.28515625" style="222" customWidth="1"/>
    <col min="7430" max="7431" width="11.42578125" style="222"/>
    <col min="7432" max="7434" width="0" style="222" hidden="1" customWidth="1"/>
    <col min="7435" max="7680" width="11.42578125" style="222"/>
    <col min="7681" max="7682" width="12" style="222" bestFit="1" customWidth="1"/>
    <col min="7683" max="7683" width="11.5703125" style="222" bestFit="1" customWidth="1"/>
    <col min="7684" max="7684" width="12.42578125" style="222" bestFit="1" customWidth="1"/>
    <col min="7685" max="7685" width="13.28515625" style="222" customWidth="1"/>
    <col min="7686" max="7687" width="11.42578125" style="222"/>
    <col min="7688" max="7690" width="0" style="222" hidden="1" customWidth="1"/>
    <col min="7691" max="7936" width="11.42578125" style="222"/>
    <col min="7937" max="7938" width="12" style="222" bestFit="1" customWidth="1"/>
    <col min="7939" max="7939" width="11.5703125" style="222" bestFit="1" customWidth="1"/>
    <col min="7940" max="7940" width="12.42578125" style="222" bestFit="1" customWidth="1"/>
    <col min="7941" max="7941" width="13.28515625" style="222" customWidth="1"/>
    <col min="7942" max="7943" width="11.42578125" style="222"/>
    <col min="7944" max="7946" width="0" style="222" hidden="1" customWidth="1"/>
    <col min="7947" max="8192" width="11.42578125" style="222"/>
    <col min="8193" max="8194" width="12" style="222" bestFit="1" customWidth="1"/>
    <col min="8195" max="8195" width="11.5703125" style="222" bestFit="1" customWidth="1"/>
    <col min="8196" max="8196" width="12.42578125" style="222" bestFit="1" customWidth="1"/>
    <col min="8197" max="8197" width="13.28515625" style="222" customWidth="1"/>
    <col min="8198" max="8199" width="11.42578125" style="222"/>
    <col min="8200" max="8202" width="0" style="222" hidden="1" customWidth="1"/>
    <col min="8203" max="8448" width="11.42578125" style="222"/>
    <col min="8449" max="8450" width="12" style="222" bestFit="1" customWidth="1"/>
    <col min="8451" max="8451" width="11.5703125" style="222" bestFit="1" customWidth="1"/>
    <col min="8452" max="8452" width="12.42578125" style="222" bestFit="1" customWidth="1"/>
    <col min="8453" max="8453" width="13.28515625" style="222" customWidth="1"/>
    <col min="8454" max="8455" width="11.42578125" style="222"/>
    <col min="8456" max="8458" width="0" style="222" hidden="1" customWidth="1"/>
    <col min="8459" max="8704" width="11.42578125" style="222"/>
    <col min="8705" max="8706" width="12" style="222" bestFit="1" customWidth="1"/>
    <col min="8707" max="8707" width="11.5703125" style="222" bestFit="1" customWidth="1"/>
    <col min="8708" max="8708" width="12.42578125" style="222" bestFit="1" customWidth="1"/>
    <col min="8709" max="8709" width="13.28515625" style="222" customWidth="1"/>
    <col min="8710" max="8711" width="11.42578125" style="222"/>
    <col min="8712" max="8714" width="0" style="222" hidden="1" customWidth="1"/>
    <col min="8715" max="8960" width="11.42578125" style="222"/>
    <col min="8961" max="8962" width="12" style="222" bestFit="1" customWidth="1"/>
    <col min="8963" max="8963" width="11.5703125" style="222" bestFit="1" customWidth="1"/>
    <col min="8964" max="8964" width="12.42578125" style="222" bestFit="1" customWidth="1"/>
    <col min="8965" max="8965" width="13.28515625" style="222" customWidth="1"/>
    <col min="8966" max="8967" width="11.42578125" style="222"/>
    <col min="8968" max="8970" width="0" style="222" hidden="1" customWidth="1"/>
    <col min="8971" max="9216" width="11.42578125" style="222"/>
    <col min="9217" max="9218" width="12" style="222" bestFit="1" customWidth="1"/>
    <col min="9219" max="9219" width="11.5703125" style="222" bestFit="1" customWidth="1"/>
    <col min="9220" max="9220" width="12.42578125" style="222" bestFit="1" customWidth="1"/>
    <col min="9221" max="9221" width="13.28515625" style="222" customWidth="1"/>
    <col min="9222" max="9223" width="11.42578125" style="222"/>
    <col min="9224" max="9226" width="0" style="222" hidden="1" customWidth="1"/>
    <col min="9227" max="9472" width="11.42578125" style="222"/>
    <col min="9473" max="9474" width="12" style="222" bestFit="1" customWidth="1"/>
    <col min="9475" max="9475" width="11.5703125" style="222" bestFit="1" customWidth="1"/>
    <col min="9476" max="9476" width="12.42578125" style="222" bestFit="1" customWidth="1"/>
    <col min="9477" max="9477" width="13.28515625" style="222" customWidth="1"/>
    <col min="9478" max="9479" width="11.42578125" style="222"/>
    <col min="9480" max="9482" width="0" style="222" hidden="1" customWidth="1"/>
    <col min="9483" max="9728" width="11.42578125" style="222"/>
    <col min="9729" max="9730" width="12" style="222" bestFit="1" customWidth="1"/>
    <col min="9731" max="9731" width="11.5703125" style="222" bestFit="1" customWidth="1"/>
    <col min="9732" max="9732" width="12.42578125" style="222" bestFit="1" customWidth="1"/>
    <col min="9733" max="9733" width="13.28515625" style="222" customWidth="1"/>
    <col min="9734" max="9735" width="11.42578125" style="222"/>
    <col min="9736" max="9738" width="0" style="222" hidden="1" customWidth="1"/>
    <col min="9739" max="9984" width="11.42578125" style="222"/>
    <col min="9985" max="9986" width="12" style="222" bestFit="1" customWidth="1"/>
    <col min="9987" max="9987" width="11.5703125" style="222" bestFit="1" customWidth="1"/>
    <col min="9988" max="9988" width="12.42578125" style="222" bestFit="1" customWidth="1"/>
    <col min="9989" max="9989" width="13.28515625" style="222" customWidth="1"/>
    <col min="9990" max="9991" width="11.42578125" style="222"/>
    <col min="9992" max="9994" width="0" style="222" hidden="1" customWidth="1"/>
    <col min="9995" max="10240" width="11.42578125" style="222"/>
    <col min="10241" max="10242" width="12" style="222" bestFit="1" customWidth="1"/>
    <col min="10243" max="10243" width="11.5703125" style="222" bestFit="1" customWidth="1"/>
    <col min="10244" max="10244" width="12.42578125" style="222" bestFit="1" customWidth="1"/>
    <col min="10245" max="10245" width="13.28515625" style="222" customWidth="1"/>
    <col min="10246" max="10247" width="11.42578125" style="222"/>
    <col min="10248" max="10250" width="0" style="222" hidden="1" customWidth="1"/>
    <col min="10251" max="10496" width="11.42578125" style="222"/>
    <col min="10497" max="10498" width="12" style="222" bestFit="1" customWidth="1"/>
    <col min="10499" max="10499" width="11.5703125" style="222" bestFit="1" customWidth="1"/>
    <col min="10500" max="10500" width="12.42578125" style="222" bestFit="1" customWidth="1"/>
    <col min="10501" max="10501" width="13.28515625" style="222" customWidth="1"/>
    <col min="10502" max="10503" width="11.42578125" style="222"/>
    <col min="10504" max="10506" width="0" style="222" hidden="1" customWidth="1"/>
    <col min="10507" max="10752" width="11.42578125" style="222"/>
    <col min="10753" max="10754" width="12" style="222" bestFit="1" customWidth="1"/>
    <col min="10755" max="10755" width="11.5703125" style="222" bestFit="1" customWidth="1"/>
    <col min="10756" max="10756" width="12.42578125" style="222" bestFit="1" customWidth="1"/>
    <col min="10757" max="10757" width="13.28515625" style="222" customWidth="1"/>
    <col min="10758" max="10759" width="11.42578125" style="222"/>
    <col min="10760" max="10762" width="0" style="222" hidden="1" customWidth="1"/>
    <col min="10763" max="11008" width="11.42578125" style="222"/>
    <col min="11009" max="11010" width="12" style="222" bestFit="1" customWidth="1"/>
    <col min="11011" max="11011" width="11.5703125" style="222" bestFit="1" customWidth="1"/>
    <col min="11012" max="11012" width="12.42578125" style="222" bestFit="1" customWidth="1"/>
    <col min="11013" max="11013" width="13.28515625" style="222" customWidth="1"/>
    <col min="11014" max="11015" width="11.42578125" style="222"/>
    <col min="11016" max="11018" width="0" style="222" hidden="1" customWidth="1"/>
    <col min="11019" max="11264" width="11.42578125" style="222"/>
    <col min="11265" max="11266" width="12" style="222" bestFit="1" customWidth="1"/>
    <col min="11267" max="11267" width="11.5703125" style="222" bestFit="1" customWidth="1"/>
    <col min="11268" max="11268" width="12.42578125" style="222" bestFit="1" customWidth="1"/>
    <col min="11269" max="11269" width="13.28515625" style="222" customWidth="1"/>
    <col min="11270" max="11271" width="11.42578125" style="222"/>
    <col min="11272" max="11274" width="0" style="222" hidden="1" customWidth="1"/>
    <col min="11275" max="11520" width="11.42578125" style="222"/>
    <col min="11521" max="11522" width="12" style="222" bestFit="1" customWidth="1"/>
    <col min="11523" max="11523" width="11.5703125" style="222" bestFit="1" customWidth="1"/>
    <col min="11524" max="11524" width="12.42578125" style="222" bestFit="1" customWidth="1"/>
    <col min="11525" max="11525" width="13.28515625" style="222" customWidth="1"/>
    <col min="11526" max="11527" width="11.42578125" style="222"/>
    <col min="11528" max="11530" width="0" style="222" hidden="1" customWidth="1"/>
    <col min="11531" max="11776" width="11.42578125" style="222"/>
    <col min="11777" max="11778" width="12" style="222" bestFit="1" customWidth="1"/>
    <col min="11779" max="11779" width="11.5703125" style="222" bestFit="1" customWidth="1"/>
    <col min="11780" max="11780" width="12.42578125" style="222" bestFit="1" customWidth="1"/>
    <col min="11781" max="11781" width="13.28515625" style="222" customWidth="1"/>
    <col min="11782" max="11783" width="11.42578125" style="222"/>
    <col min="11784" max="11786" width="0" style="222" hidden="1" customWidth="1"/>
    <col min="11787" max="12032" width="11.42578125" style="222"/>
    <col min="12033" max="12034" width="12" style="222" bestFit="1" customWidth="1"/>
    <col min="12035" max="12035" width="11.5703125" style="222" bestFit="1" customWidth="1"/>
    <col min="12036" max="12036" width="12.42578125" style="222" bestFit="1" customWidth="1"/>
    <col min="12037" max="12037" width="13.28515625" style="222" customWidth="1"/>
    <col min="12038" max="12039" width="11.42578125" style="222"/>
    <col min="12040" max="12042" width="0" style="222" hidden="1" customWidth="1"/>
    <col min="12043" max="12288" width="11.42578125" style="222"/>
    <col min="12289" max="12290" width="12" style="222" bestFit="1" customWidth="1"/>
    <col min="12291" max="12291" width="11.5703125" style="222" bestFit="1" customWidth="1"/>
    <col min="12292" max="12292" width="12.42578125" style="222" bestFit="1" customWidth="1"/>
    <col min="12293" max="12293" width="13.28515625" style="222" customWidth="1"/>
    <col min="12294" max="12295" width="11.42578125" style="222"/>
    <col min="12296" max="12298" width="0" style="222" hidden="1" customWidth="1"/>
    <col min="12299" max="12544" width="11.42578125" style="222"/>
    <col min="12545" max="12546" width="12" style="222" bestFit="1" customWidth="1"/>
    <col min="12547" max="12547" width="11.5703125" style="222" bestFit="1" customWidth="1"/>
    <col min="12548" max="12548" width="12.42578125" style="222" bestFit="1" customWidth="1"/>
    <col min="12549" max="12549" width="13.28515625" style="222" customWidth="1"/>
    <col min="12550" max="12551" width="11.42578125" style="222"/>
    <col min="12552" max="12554" width="0" style="222" hidden="1" customWidth="1"/>
    <col min="12555" max="12800" width="11.42578125" style="222"/>
    <col min="12801" max="12802" width="12" style="222" bestFit="1" customWidth="1"/>
    <col min="12803" max="12803" width="11.5703125" style="222" bestFit="1" customWidth="1"/>
    <col min="12804" max="12804" width="12.42578125" style="222" bestFit="1" customWidth="1"/>
    <col min="12805" max="12805" width="13.28515625" style="222" customWidth="1"/>
    <col min="12806" max="12807" width="11.42578125" style="222"/>
    <col min="12808" max="12810" width="0" style="222" hidden="1" customWidth="1"/>
    <col min="12811" max="13056" width="11.42578125" style="222"/>
    <col min="13057" max="13058" width="12" style="222" bestFit="1" customWidth="1"/>
    <col min="13059" max="13059" width="11.5703125" style="222" bestFit="1" customWidth="1"/>
    <col min="13060" max="13060" width="12.42578125" style="222" bestFit="1" customWidth="1"/>
    <col min="13061" max="13061" width="13.28515625" style="222" customWidth="1"/>
    <col min="13062" max="13063" width="11.42578125" style="222"/>
    <col min="13064" max="13066" width="0" style="222" hidden="1" customWidth="1"/>
    <col min="13067" max="13312" width="11.42578125" style="222"/>
    <col min="13313" max="13314" width="12" style="222" bestFit="1" customWidth="1"/>
    <col min="13315" max="13315" width="11.5703125" style="222" bestFit="1" customWidth="1"/>
    <col min="13316" max="13316" width="12.42578125" style="222" bestFit="1" customWidth="1"/>
    <col min="13317" max="13317" width="13.28515625" style="222" customWidth="1"/>
    <col min="13318" max="13319" width="11.42578125" style="222"/>
    <col min="13320" max="13322" width="0" style="222" hidden="1" customWidth="1"/>
    <col min="13323" max="13568" width="11.42578125" style="222"/>
    <col min="13569" max="13570" width="12" style="222" bestFit="1" customWidth="1"/>
    <col min="13571" max="13571" width="11.5703125" style="222" bestFit="1" customWidth="1"/>
    <col min="13572" max="13572" width="12.42578125" style="222" bestFit="1" customWidth="1"/>
    <col min="13573" max="13573" width="13.28515625" style="222" customWidth="1"/>
    <col min="13574" max="13575" width="11.42578125" style="222"/>
    <col min="13576" max="13578" width="0" style="222" hidden="1" customWidth="1"/>
    <col min="13579" max="13824" width="11.42578125" style="222"/>
    <col min="13825" max="13826" width="12" style="222" bestFit="1" customWidth="1"/>
    <col min="13827" max="13827" width="11.5703125" style="222" bestFit="1" customWidth="1"/>
    <col min="13828" max="13828" width="12.42578125" style="222" bestFit="1" customWidth="1"/>
    <col min="13829" max="13829" width="13.28515625" style="222" customWidth="1"/>
    <col min="13830" max="13831" width="11.42578125" style="222"/>
    <col min="13832" max="13834" width="0" style="222" hidden="1" customWidth="1"/>
    <col min="13835" max="14080" width="11.42578125" style="222"/>
    <col min="14081" max="14082" width="12" style="222" bestFit="1" customWidth="1"/>
    <col min="14083" max="14083" width="11.5703125" style="222" bestFit="1" customWidth="1"/>
    <col min="14084" max="14084" width="12.42578125" style="222" bestFit="1" customWidth="1"/>
    <col min="14085" max="14085" width="13.28515625" style="222" customWidth="1"/>
    <col min="14086" max="14087" width="11.42578125" style="222"/>
    <col min="14088" max="14090" width="0" style="222" hidden="1" customWidth="1"/>
    <col min="14091" max="14336" width="11.42578125" style="222"/>
    <col min="14337" max="14338" width="12" style="222" bestFit="1" customWidth="1"/>
    <col min="14339" max="14339" width="11.5703125" style="222" bestFit="1" customWidth="1"/>
    <col min="14340" max="14340" width="12.42578125" style="222" bestFit="1" customWidth="1"/>
    <col min="14341" max="14341" width="13.28515625" style="222" customWidth="1"/>
    <col min="14342" max="14343" width="11.42578125" style="222"/>
    <col min="14344" max="14346" width="0" style="222" hidden="1" customWidth="1"/>
    <col min="14347" max="14592" width="11.42578125" style="222"/>
    <col min="14593" max="14594" width="12" style="222" bestFit="1" customWidth="1"/>
    <col min="14595" max="14595" width="11.5703125" style="222" bestFit="1" customWidth="1"/>
    <col min="14596" max="14596" width="12.42578125" style="222" bestFit="1" customWidth="1"/>
    <col min="14597" max="14597" width="13.28515625" style="222" customWidth="1"/>
    <col min="14598" max="14599" width="11.42578125" style="222"/>
    <col min="14600" max="14602" width="0" style="222" hidden="1" customWidth="1"/>
    <col min="14603" max="14848" width="11.42578125" style="222"/>
    <col min="14849" max="14850" width="12" style="222" bestFit="1" customWidth="1"/>
    <col min="14851" max="14851" width="11.5703125" style="222" bestFit="1" customWidth="1"/>
    <col min="14852" max="14852" width="12.42578125" style="222" bestFit="1" customWidth="1"/>
    <col min="14853" max="14853" width="13.28515625" style="222" customWidth="1"/>
    <col min="14854" max="14855" width="11.42578125" style="222"/>
    <col min="14856" max="14858" width="0" style="222" hidden="1" customWidth="1"/>
    <col min="14859" max="15104" width="11.42578125" style="222"/>
    <col min="15105" max="15106" width="12" style="222" bestFit="1" customWidth="1"/>
    <col min="15107" max="15107" width="11.5703125" style="222" bestFit="1" customWidth="1"/>
    <col min="15108" max="15108" width="12.42578125" style="222" bestFit="1" customWidth="1"/>
    <col min="15109" max="15109" width="13.28515625" style="222" customWidth="1"/>
    <col min="15110" max="15111" width="11.42578125" style="222"/>
    <col min="15112" max="15114" width="0" style="222" hidden="1" customWidth="1"/>
    <col min="15115" max="15360" width="11.42578125" style="222"/>
    <col min="15361" max="15362" width="12" style="222" bestFit="1" customWidth="1"/>
    <col min="15363" max="15363" width="11.5703125" style="222" bestFit="1" customWidth="1"/>
    <col min="15364" max="15364" width="12.42578125" style="222" bestFit="1" customWidth="1"/>
    <col min="15365" max="15365" width="13.28515625" style="222" customWidth="1"/>
    <col min="15366" max="15367" width="11.42578125" style="222"/>
    <col min="15368" max="15370" width="0" style="222" hidden="1" customWidth="1"/>
    <col min="15371" max="15616" width="11.42578125" style="222"/>
    <col min="15617" max="15618" width="12" style="222" bestFit="1" customWidth="1"/>
    <col min="15619" max="15619" width="11.5703125" style="222" bestFit="1" customWidth="1"/>
    <col min="15620" max="15620" width="12.42578125" style="222" bestFit="1" customWidth="1"/>
    <col min="15621" max="15621" width="13.28515625" style="222" customWidth="1"/>
    <col min="15622" max="15623" width="11.42578125" style="222"/>
    <col min="15624" max="15626" width="0" style="222" hidden="1" customWidth="1"/>
    <col min="15627" max="15872" width="11.42578125" style="222"/>
    <col min="15873" max="15874" width="12" style="222" bestFit="1" customWidth="1"/>
    <col min="15875" max="15875" width="11.5703125" style="222" bestFit="1" customWidth="1"/>
    <col min="15876" max="15876" width="12.42578125" style="222" bestFit="1" customWidth="1"/>
    <col min="15877" max="15877" width="13.28515625" style="222" customWidth="1"/>
    <col min="15878" max="15879" width="11.42578125" style="222"/>
    <col min="15880" max="15882" width="0" style="222" hidden="1" customWidth="1"/>
    <col min="15883" max="16128" width="11.42578125" style="222"/>
    <col min="16129" max="16130" width="12" style="222" bestFit="1" customWidth="1"/>
    <col min="16131" max="16131" width="11.5703125" style="222" bestFit="1" customWidth="1"/>
    <col min="16132" max="16132" width="12.42578125" style="222" bestFit="1" customWidth="1"/>
    <col min="16133" max="16133" width="13.28515625" style="222" customWidth="1"/>
    <col min="16134" max="16135" width="11.42578125" style="222"/>
    <col min="16136" max="16138" width="0" style="222" hidden="1" customWidth="1"/>
    <col min="16139" max="16384" width="11.42578125" style="222"/>
  </cols>
  <sheetData>
    <row r="1" spans="1:13" s="220" customFormat="1" ht="21.75" customHeight="1" thickBot="1" x14ac:dyDescent="0.3">
      <c r="A1" s="275" t="s">
        <v>89</v>
      </c>
      <c r="B1" s="276"/>
      <c r="C1" s="277" t="s">
        <v>90</v>
      </c>
      <c r="D1" s="276"/>
      <c r="E1" s="276"/>
      <c r="F1" s="278" t="s">
        <v>91</v>
      </c>
      <c r="G1" s="279"/>
      <c r="H1" s="220">
        <v>1</v>
      </c>
      <c r="I1" s="221">
        <f>IF(ISBLANK('[2]Soll-Ist-Vergleich'!D80),"",'[2]Soll-Ist-Vergleich'!D80)</f>
        <v>37588</v>
      </c>
      <c r="J1" s="220">
        <f t="shared" ref="J1:J4" si="0">IF(I1="",0,1)</f>
        <v>1</v>
      </c>
    </row>
    <row r="2" spans="1:13" ht="15.75" customHeight="1" x14ac:dyDescent="0.25">
      <c r="A2" s="280"/>
      <c r="B2" s="280"/>
      <c r="C2" s="280"/>
      <c r="D2" s="280"/>
      <c r="E2" s="280"/>
      <c r="F2" s="280"/>
      <c r="G2" s="280"/>
      <c r="H2" s="220">
        <v>2</v>
      </c>
      <c r="I2" s="221">
        <f>IF(ISBLANK('[2]Soll-Ist-Vergleich'!D81),"",'[2]Soll-Ist-Vergleich'!D81)</f>
        <v>37728</v>
      </c>
      <c r="J2" s="220">
        <f t="shared" si="0"/>
        <v>1</v>
      </c>
    </row>
    <row r="3" spans="1:13" ht="15.75" x14ac:dyDescent="0.25">
      <c r="A3" s="281" t="s">
        <v>12</v>
      </c>
      <c r="B3" s="282"/>
      <c r="C3" s="330"/>
      <c r="D3" s="331"/>
      <c r="E3" s="280"/>
      <c r="F3" s="280"/>
      <c r="G3" s="280"/>
      <c r="H3" s="220">
        <v>3</v>
      </c>
      <c r="I3" s="221">
        <f>IF(ISBLANK('[2]Soll-Ist-Vergleich'!D82),"",'[2]Soll-Ist-Vergleich'!D82)</f>
        <v>37846</v>
      </c>
      <c r="J3" s="220">
        <f t="shared" si="0"/>
        <v>1</v>
      </c>
    </row>
    <row r="4" spans="1:13" ht="20.100000000000001" customHeight="1" x14ac:dyDescent="0.25">
      <c r="A4" s="281" t="s">
        <v>105</v>
      </c>
      <c r="B4" s="282"/>
      <c r="C4" s="332"/>
      <c r="D4" s="333"/>
      <c r="E4" s="280"/>
      <c r="F4" s="280"/>
      <c r="G4" s="280"/>
      <c r="H4" s="220">
        <v>6</v>
      </c>
      <c r="I4" s="221" t="str">
        <f>IF(ISBLANK('[2]Soll-Ist-Vergleich'!D85),"",'[2]Soll-Ist-Vergleich'!D85)</f>
        <v/>
      </c>
      <c r="J4" s="220">
        <f t="shared" si="0"/>
        <v>0</v>
      </c>
    </row>
    <row r="5" spans="1:13" ht="20.100000000000001" customHeight="1" x14ac:dyDescent="0.25">
      <c r="A5" s="281" t="str">
        <f>IF(G1="j","Eingang VN","Anordnungsdatum")</f>
        <v>Anordnungsdatum</v>
      </c>
      <c r="B5" s="282"/>
      <c r="C5" s="334"/>
      <c r="D5" s="334"/>
      <c r="E5" s="280"/>
      <c r="F5" s="280"/>
      <c r="G5" s="280"/>
      <c r="H5" s="220"/>
      <c r="I5" s="220" t="s">
        <v>4</v>
      </c>
      <c r="J5" s="220">
        <f>SUM(J1:J4)</f>
        <v>3</v>
      </c>
      <c r="L5" s="225"/>
      <c r="M5" s="225"/>
    </row>
    <row r="6" spans="1:13" ht="20.100000000000001" customHeight="1" x14ac:dyDescent="0.25">
      <c r="A6" s="281" t="str">
        <f>IF(G1="j","Verzinsungsbeginn","Buchungsdatum")</f>
        <v>Buchungsdatum</v>
      </c>
      <c r="B6" s="282"/>
      <c r="C6" s="335"/>
      <c r="D6" s="336"/>
      <c r="E6" s="283"/>
      <c r="F6" s="280"/>
      <c r="G6" s="280"/>
      <c r="H6" s="220"/>
      <c r="I6" s="220"/>
      <c r="J6" s="221">
        <f>VLOOKUP(J5,H1:I4,2,TRUE)</f>
        <v>37846</v>
      </c>
      <c r="L6" s="225"/>
      <c r="M6" s="225"/>
    </row>
    <row r="7" spans="1:13" ht="20.100000000000001" customHeight="1" x14ac:dyDescent="0.25">
      <c r="A7" s="281" t="str">
        <f>IF(G1="j","Verzinsungsende","Erstattungsdatum")</f>
        <v>Erstattungsdatum</v>
      </c>
      <c r="B7" s="282"/>
      <c r="C7" s="334"/>
      <c r="D7" s="334"/>
      <c r="E7" s="283"/>
      <c r="F7" s="280"/>
      <c r="G7" s="280"/>
      <c r="L7" s="225"/>
      <c r="M7" s="225"/>
    </row>
    <row r="8" spans="1:13" x14ac:dyDescent="0.25">
      <c r="A8" s="280"/>
      <c r="B8" s="280"/>
      <c r="C8" s="280"/>
      <c r="D8" s="280"/>
      <c r="E8" s="280"/>
      <c r="F8" s="280"/>
      <c r="G8" s="280"/>
      <c r="L8" s="225"/>
      <c r="M8" s="225"/>
    </row>
    <row r="9" spans="1:13" ht="15.75" x14ac:dyDescent="0.25">
      <c r="A9" s="219" t="s">
        <v>92</v>
      </c>
    </row>
    <row r="10" spans="1:13" x14ac:dyDescent="0.25">
      <c r="A10" s="226" t="s">
        <v>93</v>
      </c>
    </row>
    <row r="11" spans="1:13" ht="12" customHeight="1" thickBot="1" x14ac:dyDescent="0.3">
      <c r="A11" s="226"/>
    </row>
    <row r="12" spans="1:13" s="224" customFormat="1" ht="18" customHeight="1" x14ac:dyDescent="0.25">
      <c r="A12" s="328" t="s">
        <v>94</v>
      </c>
      <c r="B12" s="329"/>
      <c r="C12" s="227"/>
      <c r="D12" s="227" t="s">
        <v>95</v>
      </c>
      <c r="E12" s="228" t="s">
        <v>96</v>
      </c>
    </row>
    <row r="13" spans="1:13" s="233" customFormat="1" ht="15.75" thickBot="1" x14ac:dyDescent="0.3">
      <c r="A13" s="229" t="s">
        <v>34</v>
      </c>
      <c r="B13" s="230" t="s">
        <v>35</v>
      </c>
      <c r="C13" s="231" t="s">
        <v>104</v>
      </c>
      <c r="D13" s="231" t="s">
        <v>97</v>
      </c>
      <c r="E13" s="232" t="s">
        <v>98</v>
      </c>
    </row>
    <row r="14" spans="1:13" s="223" customFormat="1" x14ac:dyDescent="0.25">
      <c r="A14" s="240" t="str">
        <f>IF($C$6&gt;Zinsdaten!B3,"",IF(C7&lt;Zinsdaten!A3,"",IF($C$6&gt;Zinsdaten!A3,$C$6,Zinsdaten!A3)))</f>
        <v/>
      </c>
      <c r="B14" s="240" t="str">
        <f>IF(A14="","",IF($C$7&gt;Zinsdaten!B3,Zinsdaten!B3,$C$7))</f>
        <v/>
      </c>
      <c r="C14" s="241" t="str">
        <f t="shared" ref="C14:C75" si="1">IF(A14="","",DAYS360(A14,B14)+1)</f>
        <v/>
      </c>
      <c r="D14" s="242" t="str">
        <f>IF(A14="","",Zinsdaten!E3)</f>
        <v/>
      </c>
      <c r="E14" s="234" t="str">
        <f t="shared" ref="E14:E53" si="2">IF(A14="","",ROUND(C14*D14/100/360*$C$4,2))</f>
        <v/>
      </c>
    </row>
    <row r="15" spans="1:13" s="223" customFormat="1" x14ac:dyDescent="0.25">
      <c r="A15" s="236" t="str">
        <f>IF($C$6&gt;Zinsdaten!B4,"",IF($C$7&lt;Zinsdaten!A4,"",IF($C$6&gt;Zinsdaten!A4,$C$6,Zinsdaten!A4)))</f>
        <v/>
      </c>
      <c r="B15" s="236" t="str">
        <f>IF(A15="","",IF($C$7&gt;Zinsdaten!B4,Zinsdaten!B4,$C$7))</f>
        <v/>
      </c>
      <c r="C15" s="237" t="str">
        <f t="shared" si="1"/>
        <v/>
      </c>
      <c r="D15" s="238" t="str">
        <f>IF(A15="","",Zinsdaten!E4)</f>
        <v/>
      </c>
      <c r="E15" s="235" t="str">
        <f t="shared" si="2"/>
        <v/>
      </c>
    </row>
    <row r="16" spans="1:13" s="223" customFormat="1" x14ac:dyDescent="0.25">
      <c r="A16" s="236" t="str">
        <f>IF($C$6&gt;Zinsdaten!B5,"",IF($C$7&lt;Zinsdaten!A5,"",IF($C$6&gt;Zinsdaten!A5,$C$6,Zinsdaten!A5)))</f>
        <v/>
      </c>
      <c r="B16" s="236" t="str">
        <f>IF(A16="","",IF($C$7&gt;Zinsdaten!B5,Zinsdaten!B5,$C$7))</f>
        <v/>
      </c>
      <c r="C16" s="237" t="str">
        <f t="shared" si="1"/>
        <v/>
      </c>
      <c r="D16" s="238" t="str">
        <f>IF(A16="","",Zinsdaten!E5)</f>
        <v/>
      </c>
      <c r="E16" s="235" t="str">
        <f t="shared" si="2"/>
        <v/>
      </c>
    </row>
    <row r="17" spans="1:5" s="223" customFormat="1" x14ac:dyDescent="0.25">
      <c r="A17" s="236" t="str">
        <f>IF($C$6&gt;Zinsdaten!B6,"",IF($C$7&lt;Zinsdaten!A6,"",IF($C$6&gt;Zinsdaten!A6,$C$6,Zinsdaten!A6)))</f>
        <v/>
      </c>
      <c r="B17" s="236" t="str">
        <f>IF(A17="","",IF($C$7&gt;Zinsdaten!B6,Zinsdaten!B6,$C$7))</f>
        <v/>
      </c>
      <c r="C17" s="237" t="str">
        <f t="shared" si="1"/>
        <v/>
      </c>
      <c r="D17" s="238" t="str">
        <f>IF(A17="","",Zinsdaten!E6)</f>
        <v/>
      </c>
      <c r="E17" s="239" t="str">
        <f t="shared" si="2"/>
        <v/>
      </c>
    </row>
    <row r="18" spans="1:5" s="223" customFormat="1" x14ac:dyDescent="0.25">
      <c r="A18" s="236" t="str">
        <f>IF($C$6&gt;Zinsdaten!B7,"",IF($C$7&lt;Zinsdaten!A7,"",IF($C$6&gt;Zinsdaten!A7,$C$6,Zinsdaten!A7)))</f>
        <v/>
      </c>
      <c r="B18" s="236" t="str">
        <f>IF(A18="","",IF($C$7&gt;Zinsdaten!B7,Zinsdaten!B7,$C$7))</f>
        <v/>
      </c>
      <c r="C18" s="237" t="str">
        <f t="shared" si="1"/>
        <v/>
      </c>
      <c r="D18" s="238" t="str">
        <f>IF(A18="","",Zinsdaten!E7)</f>
        <v/>
      </c>
      <c r="E18" s="239" t="str">
        <f t="shared" si="2"/>
        <v/>
      </c>
    </row>
    <row r="19" spans="1:5" s="223" customFormat="1" x14ac:dyDescent="0.25">
      <c r="A19" s="236" t="str">
        <f>IF($C$6&gt;Zinsdaten!B8,"",IF($C$7&lt;Zinsdaten!A8,"",IF($C$6&gt;Zinsdaten!A8,$C$6,Zinsdaten!A8)))</f>
        <v/>
      </c>
      <c r="B19" s="236" t="str">
        <f>IF(A19="","",IF($C$7&gt;Zinsdaten!B8,Zinsdaten!B8,$C$7))</f>
        <v/>
      </c>
      <c r="C19" s="237" t="str">
        <f t="shared" si="1"/>
        <v/>
      </c>
      <c r="D19" s="238" t="str">
        <f>IF(A19="","",Zinsdaten!E8)</f>
        <v/>
      </c>
      <c r="E19" s="239" t="str">
        <f t="shared" si="2"/>
        <v/>
      </c>
    </row>
    <row r="20" spans="1:5" s="223" customFormat="1" x14ac:dyDescent="0.25">
      <c r="A20" s="236" t="str">
        <f>IF($C$6&gt;Zinsdaten!B9,"",IF($C$7&lt;Zinsdaten!A9,"",IF($C$6&gt;Zinsdaten!A9,$C$6,Zinsdaten!A9)))</f>
        <v/>
      </c>
      <c r="B20" s="236" t="str">
        <f>IF(A20="","",IF($C$7&gt;Zinsdaten!B9,Zinsdaten!B9,$C$7))</f>
        <v/>
      </c>
      <c r="C20" s="237" t="str">
        <f t="shared" si="1"/>
        <v/>
      </c>
      <c r="D20" s="238" t="str">
        <f>IF(A20="","",Zinsdaten!E9)</f>
        <v/>
      </c>
      <c r="E20" s="243" t="str">
        <f t="shared" si="2"/>
        <v/>
      </c>
    </row>
    <row r="21" spans="1:5" s="223" customFormat="1" x14ac:dyDescent="0.25">
      <c r="A21" s="236" t="str">
        <f>IF($C$6&gt;Zinsdaten!B10,"",IF($C$7&lt;Zinsdaten!A10,"",IF($C$6&gt;Zinsdaten!A10,$C$6,Zinsdaten!A10)))</f>
        <v/>
      </c>
      <c r="B21" s="236" t="str">
        <f>IF(A21="","",IF($C$7&gt;Zinsdaten!B10,Zinsdaten!B10,$C$7))</f>
        <v/>
      </c>
      <c r="C21" s="237" t="str">
        <f t="shared" si="1"/>
        <v/>
      </c>
      <c r="D21" s="238" t="str">
        <f>IF(A21="","",Zinsdaten!E10)</f>
        <v/>
      </c>
      <c r="E21" s="243" t="str">
        <f t="shared" si="2"/>
        <v/>
      </c>
    </row>
    <row r="22" spans="1:5" s="223" customFormat="1" x14ac:dyDescent="0.25">
      <c r="A22" s="236" t="str">
        <f>IF($C$6&gt;Zinsdaten!B11,"",IF($C$7&lt;Zinsdaten!A11,"",IF($C$6&gt;Zinsdaten!A11,$C$6,Zinsdaten!A11)))</f>
        <v/>
      </c>
      <c r="B22" s="236" t="str">
        <f>IF(A22="","",IF($C$7&gt;Zinsdaten!B11,Zinsdaten!B11,$C$7))</f>
        <v/>
      </c>
      <c r="C22" s="237" t="str">
        <f t="shared" si="1"/>
        <v/>
      </c>
      <c r="D22" s="238" t="str">
        <f>IF(A22="","",Zinsdaten!E11)</f>
        <v/>
      </c>
      <c r="E22" s="243" t="str">
        <f t="shared" si="2"/>
        <v/>
      </c>
    </row>
    <row r="23" spans="1:5" s="223" customFormat="1" x14ac:dyDescent="0.25">
      <c r="A23" s="236" t="str">
        <f>IF($C$6&gt;Zinsdaten!B12,"",IF($C$7&lt;Zinsdaten!A12,"",IF($C$6&gt;Zinsdaten!A12,$C$6,Zinsdaten!A12)))</f>
        <v/>
      </c>
      <c r="B23" s="236" t="str">
        <f>IF(A23="","",IF($C$7&gt;Zinsdaten!B12,Zinsdaten!B12,$C$7))</f>
        <v/>
      </c>
      <c r="C23" s="237" t="str">
        <f t="shared" si="1"/>
        <v/>
      </c>
      <c r="D23" s="238" t="str">
        <f>IF(A23="","",Zinsdaten!E12)</f>
        <v/>
      </c>
      <c r="E23" s="243" t="str">
        <f t="shared" si="2"/>
        <v/>
      </c>
    </row>
    <row r="24" spans="1:5" s="223" customFormat="1" x14ac:dyDescent="0.25">
      <c r="A24" s="236" t="str">
        <f>IF($C$6&gt;Zinsdaten!B13,"",IF($C$7&lt;Zinsdaten!A13,"",IF($C$6&gt;Zinsdaten!A13,$C$6,Zinsdaten!A13)))</f>
        <v/>
      </c>
      <c r="B24" s="236" t="str">
        <f>IF(A24="","",IF($C$7&gt;Zinsdaten!B13,Zinsdaten!B13,$C$7))</f>
        <v/>
      </c>
      <c r="C24" s="237" t="str">
        <f t="shared" si="1"/>
        <v/>
      </c>
      <c r="D24" s="238" t="str">
        <f>IF(A24="","",Zinsdaten!E13)</f>
        <v/>
      </c>
      <c r="E24" s="243" t="str">
        <f t="shared" si="2"/>
        <v/>
      </c>
    </row>
    <row r="25" spans="1:5" s="223" customFormat="1" x14ac:dyDescent="0.25">
      <c r="A25" s="236" t="str">
        <f>IF($C$6&gt;Zinsdaten!B14,"",IF($C$7&lt;Zinsdaten!A14,"",IF($C$6&gt;Zinsdaten!A14,$C$6,Zinsdaten!A14)))</f>
        <v/>
      </c>
      <c r="B25" s="236" t="str">
        <f>IF(A25="","",IF($C$7&gt;Zinsdaten!B14,Zinsdaten!B14,$C$7))</f>
        <v/>
      </c>
      <c r="C25" s="237" t="str">
        <f t="shared" si="1"/>
        <v/>
      </c>
      <c r="D25" s="238" t="str">
        <f>IF(A25="","",Zinsdaten!E14)</f>
        <v/>
      </c>
      <c r="E25" s="243" t="str">
        <f t="shared" si="2"/>
        <v/>
      </c>
    </row>
    <row r="26" spans="1:5" s="223" customFormat="1" x14ac:dyDescent="0.25">
      <c r="A26" s="236" t="str">
        <f>IF($C$6&gt;Zinsdaten!B15,"",IF($C$7&lt;Zinsdaten!A15,"",IF($C$6&gt;Zinsdaten!A15,$C$6,Zinsdaten!A15)))</f>
        <v/>
      </c>
      <c r="B26" s="236" t="str">
        <f>IF(A26="","",IF($C$7&gt;Zinsdaten!B15,Zinsdaten!B15,$C$7))</f>
        <v/>
      </c>
      <c r="C26" s="237" t="str">
        <f t="shared" si="1"/>
        <v/>
      </c>
      <c r="D26" s="238" t="str">
        <f>IF(A26="","",Zinsdaten!E15)</f>
        <v/>
      </c>
      <c r="E26" s="243" t="str">
        <f t="shared" si="2"/>
        <v/>
      </c>
    </row>
    <row r="27" spans="1:5" s="223" customFormat="1" x14ac:dyDescent="0.25">
      <c r="A27" s="236" t="str">
        <f>IF($C$6&gt;Zinsdaten!B16,"",IF($C$7&lt;Zinsdaten!A16,"",IF($C$6&gt;Zinsdaten!A16,$C$6,Zinsdaten!A16)))</f>
        <v/>
      </c>
      <c r="B27" s="236" t="str">
        <f>IF(A27="","",IF($C$7&gt;Zinsdaten!B16,Zinsdaten!B16,$C$7))</f>
        <v/>
      </c>
      <c r="C27" s="237" t="str">
        <f t="shared" si="1"/>
        <v/>
      </c>
      <c r="D27" s="238" t="str">
        <f>IF(A27="","",Zinsdaten!E16)</f>
        <v/>
      </c>
      <c r="E27" s="243" t="str">
        <f t="shared" si="2"/>
        <v/>
      </c>
    </row>
    <row r="28" spans="1:5" x14ac:dyDescent="0.25">
      <c r="A28" s="236" t="str">
        <f>IF($C$6&gt;Zinsdaten!B17,"",IF($C$7&lt;Zinsdaten!A17,"",IF($C$6&gt;Zinsdaten!A17,$C$6,Zinsdaten!A17)))</f>
        <v/>
      </c>
      <c r="B28" s="236" t="str">
        <f>IF(A28="","",IF($C$7&gt;Zinsdaten!B17,Zinsdaten!B17,$C$7))</f>
        <v/>
      </c>
      <c r="C28" s="237" t="str">
        <f t="shared" si="1"/>
        <v/>
      </c>
      <c r="D28" s="238" t="str">
        <f>IF(A28="","",Zinsdaten!E17)</f>
        <v/>
      </c>
      <c r="E28" s="243" t="str">
        <f t="shared" si="2"/>
        <v/>
      </c>
    </row>
    <row r="29" spans="1:5" x14ac:dyDescent="0.25">
      <c r="A29" s="236" t="str">
        <f>IF($C$6&gt;Zinsdaten!B18,"",IF($C$7&lt;Zinsdaten!A18,"",IF($C$6&gt;Zinsdaten!A18,$C$6,Zinsdaten!A18)))</f>
        <v/>
      </c>
      <c r="B29" s="236" t="str">
        <f>IF(A29="","",IF($C$7&gt;Zinsdaten!B18,Zinsdaten!B18,$C$7))</f>
        <v/>
      </c>
      <c r="C29" s="237" t="str">
        <f t="shared" si="1"/>
        <v/>
      </c>
      <c r="D29" s="238" t="str">
        <f>IF(A29="","",Zinsdaten!E18)</f>
        <v/>
      </c>
      <c r="E29" s="244" t="str">
        <f t="shared" si="2"/>
        <v/>
      </c>
    </row>
    <row r="30" spans="1:5" x14ac:dyDescent="0.25">
      <c r="A30" s="236" t="str">
        <f>IF($C$6&gt;Zinsdaten!B19,"",IF($C$7&lt;Zinsdaten!A19,"",IF($C$6&gt;Zinsdaten!A19,$C$6,Zinsdaten!A19)))</f>
        <v/>
      </c>
      <c r="B30" s="236" t="str">
        <f>IF(A30="","",IF($C$7&gt;Zinsdaten!B19,Zinsdaten!B19,$C$7))</f>
        <v/>
      </c>
      <c r="C30" s="237" t="str">
        <f t="shared" si="1"/>
        <v/>
      </c>
      <c r="D30" s="238" t="str">
        <f>IF(A30="","",Zinsdaten!E19)</f>
        <v/>
      </c>
      <c r="E30" s="244" t="str">
        <f t="shared" si="2"/>
        <v/>
      </c>
    </row>
    <row r="31" spans="1:5" x14ac:dyDescent="0.25">
      <c r="A31" s="236" t="str">
        <f>IF($C$6&gt;Zinsdaten!B20,"",IF($C$7&lt;Zinsdaten!A20,"",IF($C$6&gt;Zinsdaten!A20,$C$6,Zinsdaten!A20)))</f>
        <v/>
      </c>
      <c r="B31" s="236" t="str">
        <f>IF(A31="","",IF($C$7&gt;Zinsdaten!B20,Zinsdaten!B20,$C$7))</f>
        <v/>
      </c>
      <c r="C31" s="237" t="str">
        <f t="shared" si="1"/>
        <v/>
      </c>
      <c r="D31" s="238" t="str">
        <f>IF(A31="","",Zinsdaten!E20)</f>
        <v/>
      </c>
      <c r="E31" s="245" t="str">
        <f t="shared" si="2"/>
        <v/>
      </c>
    </row>
    <row r="32" spans="1:5" x14ac:dyDescent="0.25">
      <c r="A32" s="236" t="str">
        <f>IF($C$6&gt;Zinsdaten!B21,"",IF($C$7&lt;Zinsdaten!A21,"",IF($C$6&gt;Zinsdaten!A21,$C$6,Zinsdaten!A21)))</f>
        <v/>
      </c>
      <c r="B32" s="236" t="str">
        <f>IF(A32="","",IF($C$7&gt;Zinsdaten!B21,Zinsdaten!B21,$C$7))</f>
        <v/>
      </c>
      <c r="C32" s="237" t="str">
        <f t="shared" si="1"/>
        <v/>
      </c>
      <c r="D32" s="238" t="str">
        <f>IF(A32="","",Zinsdaten!E21)</f>
        <v/>
      </c>
      <c r="E32" s="245" t="str">
        <f t="shared" si="2"/>
        <v/>
      </c>
    </row>
    <row r="33" spans="1:5" x14ac:dyDescent="0.25">
      <c r="A33" s="236" t="str">
        <f>IF($C$6&gt;Zinsdaten!B22,"",IF($C$7&lt;Zinsdaten!A22,"",IF($C$6&gt;Zinsdaten!A22,$C$6,Zinsdaten!A22)))</f>
        <v/>
      </c>
      <c r="B33" s="236" t="str">
        <f>IF(A33="","",IF($C$7&gt;Zinsdaten!B22,Zinsdaten!B22,$C$7))</f>
        <v/>
      </c>
      <c r="C33" s="237" t="str">
        <f t="shared" si="1"/>
        <v/>
      </c>
      <c r="D33" s="238" t="str">
        <f>IF(A33="","",Zinsdaten!E22)</f>
        <v/>
      </c>
      <c r="E33" s="245" t="str">
        <f t="shared" si="2"/>
        <v/>
      </c>
    </row>
    <row r="34" spans="1:5" x14ac:dyDescent="0.25">
      <c r="A34" s="236" t="str">
        <f>IF($C$6&gt;Zinsdaten!B23,"",IF($C$7&lt;Zinsdaten!A23,"",IF($C$6&gt;Zinsdaten!A23,$C$6,Zinsdaten!A23)))</f>
        <v/>
      </c>
      <c r="B34" s="236" t="str">
        <f>IF(A34="","",IF($C$7&gt;Zinsdaten!B23,Zinsdaten!B23,$C$7))</f>
        <v/>
      </c>
      <c r="C34" s="237" t="str">
        <f t="shared" si="1"/>
        <v/>
      </c>
      <c r="D34" s="238" t="str">
        <f>IF(A34="","",Zinsdaten!E23)</f>
        <v/>
      </c>
      <c r="E34" s="245" t="str">
        <f t="shared" si="2"/>
        <v/>
      </c>
    </row>
    <row r="35" spans="1:5" x14ac:dyDescent="0.25">
      <c r="A35" s="236" t="str">
        <f>IF($C$6&gt;Zinsdaten!B24,"",IF($C$7&lt;Zinsdaten!A24,"",IF($C$6&gt;Zinsdaten!A24,$C$6,Zinsdaten!A24)))</f>
        <v/>
      </c>
      <c r="B35" s="236" t="str">
        <f>IF(A35="","",IF($C$7&gt;Zinsdaten!B24,Zinsdaten!B24,$C$7))</f>
        <v/>
      </c>
      <c r="C35" s="237" t="str">
        <f t="shared" si="1"/>
        <v/>
      </c>
      <c r="D35" s="238" t="str">
        <f>IF(A35="","",Zinsdaten!E24)</f>
        <v/>
      </c>
      <c r="E35" s="245" t="str">
        <f t="shared" si="2"/>
        <v/>
      </c>
    </row>
    <row r="36" spans="1:5" x14ac:dyDescent="0.25">
      <c r="A36" s="236" t="str">
        <f>IF($C$6&gt;Zinsdaten!B25,"",IF($C$7&lt;Zinsdaten!A25,"",IF($C$6&gt;Zinsdaten!A25,$C$6,Zinsdaten!A25)))</f>
        <v/>
      </c>
      <c r="B36" s="236" t="str">
        <f>IF(A36="","",IF($C$7&gt;Zinsdaten!B25,Zinsdaten!B25,$C$7))</f>
        <v/>
      </c>
      <c r="C36" s="237" t="str">
        <f t="shared" si="1"/>
        <v/>
      </c>
      <c r="D36" s="238" t="str">
        <f>IF(A36="","",Zinsdaten!E25)</f>
        <v/>
      </c>
      <c r="E36" s="245" t="str">
        <f t="shared" si="2"/>
        <v/>
      </c>
    </row>
    <row r="37" spans="1:5" x14ac:dyDescent="0.25">
      <c r="A37" s="236" t="str">
        <f>IF($C$6&gt;Zinsdaten!B26,"",IF($C$7&lt;Zinsdaten!A26,"",IF($C$6&gt;Zinsdaten!A26,$C$6,Zinsdaten!A26)))</f>
        <v/>
      </c>
      <c r="B37" s="236" t="str">
        <f>IF(A37="","",IF($C$7&gt;Zinsdaten!B26,Zinsdaten!B26,$C$7))</f>
        <v/>
      </c>
      <c r="C37" s="237" t="str">
        <f t="shared" si="1"/>
        <v/>
      </c>
      <c r="D37" s="238" t="str">
        <f>IF(A37="","",Zinsdaten!E26)</f>
        <v/>
      </c>
      <c r="E37" s="245" t="str">
        <f t="shared" si="2"/>
        <v/>
      </c>
    </row>
    <row r="38" spans="1:5" x14ac:dyDescent="0.25">
      <c r="A38" s="236" t="str">
        <f>IF($C$6&gt;Zinsdaten!B27,"",IF($C$7&lt;Zinsdaten!A27,"",IF($C$6&gt;Zinsdaten!A27,$C$6,Zinsdaten!A27)))</f>
        <v/>
      </c>
      <c r="B38" s="236" t="str">
        <f>IF(A38="","",IF($C$7&gt;Zinsdaten!B27,Zinsdaten!B27,$C$7))</f>
        <v/>
      </c>
      <c r="C38" s="237" t="str">
        <f t="shared" si="1"/>
        <v/>
      </c>
      <c r="D38" s="238" t="str">
        <f>IF(A38="","",Zinsdaten!E27)</f>
        <v/>
      </c>
      <c r="E38" s="245" t="str">
        <f t="shared" si="2"/>
        <v/>
      </c>
    </row>
    <row r="39" spans="1:5" x14ac:dyDescent="0.25">
      <c r="A39" s="236" t="str">
        <f>IF($C$6&gt;Zinsdaten!B28,"",IF($C$7&lt;Zinsdaten!A28,"",IF($C$6&gt;Zinsdaten!A28,$C$6,Zinsdaten!A28)))</f>
        <v/>
      </c>
      <c r="B39" s="236" t="str">
        <f>IF(A39="","",IF($C$7&gt;Zinsdaten!B28,Zinsdaten!B28,$C$7))</f>
        <v/>
      </c>
      <c r="C39" s="237" t="str">
        <f t="shared" si="1"/>
        <v/>
      </c>
      <c r="D39" s="238" t="str">
        <f>IF(A39="","",Zinsdaten!E28)</f>
        <v/>
      </c>
      <c r="E39" s="245" t="str">
        <f t="shared" si="2"/>
        <v/>
      </c>
    </row>
    <row r="40" spans="1:5" x14ac:dyDescent="0.25">
      <c r="A40" s="236" t="str">
        <f>IF($C$6&gt;Zinsdaten!B29,"",IF($C$7&lt;Zinsdaten!A29,"",IF($C$6&gt;Zinsdaten!A29,$C$6,Zinsdaten!A29)))</f>
        <v/>
      </c>
      <c r="B40" s="236" t="str">
        <f>IF(A40="","",IF($C$7&gt;Zinsdaten!B29,Zinsdaten!B29,$C$7))</f>
        <v/>
      </c>
      <c r="C40" s="237" t="str">
        <f t="shared" si="1"/>
        <v/>
      </c>
      <c r="D40" s="238" t="str">
        <f>IF(A40="","",Zinsdaten!E29)</f>
        <v/>
      </c>
      <c r="E40" s="245" t="str">
        <f t="shared" si="2"/>
        <v/>
      </c>
    </row>
    <row r="41" spans="1:5" x14ac:dyDescent="0.25">
      <c r="A41" s="236" t="str">
        <f>IF($C$6&gt;Zinsdaten!B30,"",IF($C$7&lt;Zinsdaten!A30,"",IF($C$6&gt;Zinsdaten!A30,$C$6,Zinsdaten!A30)))</f>
        <v/>
      </c>
      <c r="B41" s="236" t="str">
        <f>IF(A41="","",IF($C$7&gt;Zinsdaten!B30,Zinsdaten!B30,$C$7))</f>
        <v/>
      </c>
      <c r="C41" s="237" t="str">
        <f t="shared" si="1"/>
        <v/>
      </c>
      <c r="D41" s="238" t="str">
        <f>IF(A41="","",Zinsdaten!E30)</f>
        <v/>
      </c>
      <c r="E41" s="245" t="str">
        <f t="shared" si="2"/>
        <v/>
      </c>
    </row>
    <row r="42" spans="1:5" x14ac:dyDescent="0.25">
      <c r="A42" s="236" t="str">
        <f>IF($C$6&gt;Zinsdaten!B31,"",IF($C$7&lt;Zinsdaten!A31,"",IF($C$6&gt;Zinsdaten!A31,$C$6,Zinsdaten!A31)))</f>
        <v/>
      </c>
      <c r="B42" s="236" t="str">
        <f>IF(A42="","",IF($C$7&gt;Zinsdaten!B31,Zinsdaten!B31,$C$7))</f>
        <v/>
      </c>
      <c r="C42" s="237" t="str">
        <f t="shared" si="1"/>
        <v/>
      </c>
      <c r="D42" s="238" t="str">
        <f>IF(A42="","",Zinsdaten!E31)</f>
        <v/>
      </c>
      <c r="E42" s="245" t="str">
        <f t="shared" si="2"/>
        <v/>
      </c>
    </row>
    <row r="43" spans="1:5" x14ac:dyDescent="0.25">
      <c r="A43" s="236" t="str">
        <f>IF($C$6&gt;Zinsdaten!B32,"",IF($C$7&lt;Zinsdaten!A32,"",IF($C$6&gt;Zinsdaten!A32,$C$6,Zinsdaten!A32)))</f>
        <v/>
      </c>
      <c r="B43" s="236" t="str">
        <f>IF(A43="","",IF($C$7&gt;Zinsdaten!B32,Zinsdaten!B32,$C$7))</f>
        <v/>
      </c>
      <c r="C43" s="237" t="str">
        <f t="shared" si="1"/>
        <v/>
      </c>
      <c r="D43" s="238" t="str">
        <f>IF(A43="","",Zinsdaten!E32)</f>
        <v/>
      </c>
      <c r="E43" s="245" t="str">
        <f t="shared" si="2"/>
        <v/>
      </c>
    </row>
    <row r="44" spans="1:5" x14ac:dyDescent="0.25">
      <c r="A44" s="236" t="str">
        <f>IF($C$6&gt;Zinsdaten!B33,"",IF($C$7&lt;Zinsdaten!A33,"",IF($C$6&gt;Zinsdaten!A33,$C$6,Zinsdaten!A33)))</f>
        <v/>
      </c>
      <c r="B44" s="236" t="str">
        <f>IF(A44="","",IF($C$7&gt;Zinsdaten!B33,Zinsdaten!B33,$C$7))</f>
        <v/>
      </c>
      <c r="C44" s="237" t="str">
        <f t="shared" si="1"/>
        <v/>
      </c>
      <c r="D44" s="238" t="str">
        <f>IF(A44="","",Zinsdaten!E33)</f>
        <v/>
      </c>
      <c r="E44" s="245" t="str">
        <f t="shared" si="2"/>
        <v/>
      </c>
    </row>
    <row r="45" spans="1:5" x14ac:dyDescent="0.25">
      <c r="A45" s="236" t="str">
        <f>IF($C$6&gt;Zinsdaten!B34,"",IF($C$7&lt;Zinsdaten!A34,"",IF($C$6&gt;Zinsdaten!A34,$C$6,Zinsdaten!A34)))</f>
        <v/>
      </c>
      <c r="B45" s="236" t="str">
        <f>IF(A45="","",IF($C$7&gt;Zinsdaten!B34,Zinsdaten!B34,$C$7))</f>
        <v/>
      </c>
      <c r="C45" s="237" t="str">
        <f t="shared" si="1"/>
        <v/>
      </c>
      <c r="D45" s="238" t="str">
        <f>IF(A45="","",Zinsdaten!E34)</f>
        <v/>
      </c>
      <c r="E45" s="245" t="str">
        <f t="shared" si="2"/>
        <v/>
      </c>
    </row>
    <row r="46" spans="1:5" x14ac:dyDescent="0.25">
      <c r="A46" s="236" t="str">
        <f>IF($C$6&gt;Zinsdaten!B35,"",IF($C$7&lt;Zinsdaten!A35,"",IF($C$6&gt;Zinsdaten!A35,$C$6,Zinsdaten!A35)))</f>
        <v/>
      </c>
      <c r="B46" s="236" t="str">
        <f>IF(A46="","",IF($C$7&gt;Zinsdaten!B35,Zinsdaten!B35,$C$7))</f>
        <v/>
      </c>
      <c r="C46" s="237" t="str">
        <f t="shared" si="1"/>
        <v/>
      </c>
      <c r="D46" s="238" t="str">
        <f>IF(A46="","",Zinsdaten!E35)</f>
        <v/>
      </c>
      <c r="E46" s="245" t="str">
        <f t="shared" si="2"/>
        <v/>
      </c>
    </row>
    <row r="47" spans="1:5" x14ac:dyDescent="0.25">
      <c r="A47" s="236" t="str">
        <f>IF($C$6&gt;Zinsdaten!B36,"",IF($C$7&lt;Zinsdaten!A36,"",IF($C$6&gt;Zinsdaten!A36,$C$6,Zinsdaten!A36)))</f>
        <v/>
      </c>
      <c r="B47" s="236" t="str">
        <f>IF(A47="","",IF($C$7&gt;Zinsdaten!B36,Zinsdaten!B36,$C$7))</f>
        <v/>
      </c>
      <c r="C47" s="237" t="str">
        <f t="shared" si="1"/>
        <v/>
      </c>
      <c r="D47" s="238" t="str">
        <f>IF(A47="","",Zinsdaten!E36)</f>
        <v/>
      </c>
      <c r="E47" s="245" t="str">
        <f t="shared" si="2"/>
        <v/>
      </c>
    </row>
    <row r="48" spans="1:5" x14ac:dyDescent="0.25">
      <c r="A48" s="236" t="str">
        <f>IF($C$6&gt;Zinsdaten!B37,"",IF($C$7&lt;Zinsdaten!A37,"",IF($C$6&gt;Zinsdaten!A37,$C$6,Zinsdaten!A37)))</f>
        <v/>
      </c>
      <c r="B48" s="236" t="str">
        <f>IF(A48="","",IF($C$7&gt;Zinsdaten!B37,Zinsdaten!B37,$C$7))</f>
        <v/>
      </c>
      <c r="C48" s="237" t="str">
        <f t="shared" si="1"/>
        <v/>
      </c>
      <c r="D48" s="238" t="str">
        <f>IF(A48="","",Zinsdaten!E37)</f>
        <v/>
      </c>
      <c r="E48" s="245" t="str">
        <f t="shared" si="2"/>
        <v/>
      </c>
    </row>
    <row r="49" spans="1:5" x14ac:dyDescent="0.25">
      <c r="A49" s="236" t="str">
        <f>IF($C$6&gt;Zinsdaten!B38,"",IF($C$7&lt;Zinsdaten!A38,"",IF($C$6&gt;Zinsdaten!A38,$C$6,Zinsdaten!A38)))</f>
        <v/>
      </c>
      <c r="B49" s="236" t="str">
        <f>IF(A49="","",IF($C$7&gt;Zinsdaten!B38,Zinsdaten!B38,$C$7))</f>
        <v/>
      </c>
      <c r="C49" s="237" t="str">
        <f t="shared" si="1"/>
        <v/>
      </c>
      <c r="D49" s="238" t="str">
        <f>IF(A49="","",Zinsdaten!E38)</f>
        <v/>
      </c>
      <c r="E49" s="245" t="str">
        <f t="shared" si="2"/>
        <v/>
      </c>
    </row>
    <row r="50" spans="1:5" x14ac:dyDescent="0.25">
      <c r="A50" s="236" t="str">
        <f>IF($C$6&gt;Zinsdaten!B39,"",IF($C$7&lt;Zinsdaten!A39,"",IF($C$6&gt;Zinsdaten!A39,$C$6,Zinsdaten!A39)))</f>
        <v/>
      </c>
      <c r="B50" s="236" t="str">
        <f>IF(A50="","",IF($C$7&gt;Zinsdaten!B39,Zinsdaten!B39,$C$7))</f>
        <v/>
      </c>
      <c r="C50" s="237" t="str">
        <f t="shared" si="1"/>
        <v/>
      </c>
      <c r="D50" s="238" t="str">
        <f>IF(A50="","",Zinsdaten!E39)</f>
        <v/>
      </c>
      <c r="E50" s="245" t="str">
        <f t="shared" si="2"/>
        <v/>
      </c>
    </row>
    <row r="51" spans="1:5" x14ac:dyDescent="0.25">
      <c r="A51" s="236" t="str">
        <f>IF($C$6&gt;Zinsdaten!B40,"",IF($C$7&lt;Zinsdaten!A40,"",IF($C$6&gt;Zinsdaten!A40,$C$6,Zinsdaten!A40)))</f>
        <v/>
      </c>
      <c r="B51" s="236" t="str">
        <f>IF(A51="","",IF($C$7&gt;Zinsdaten!B40,Zinsdaten!B40,$C$7))</f>
        <v/>
      </c>
      <c r="C51" s="237" t="str">
        <f t="shared" si="1"/>
        <v/>
      </c>
      <c r="D51" s="238" t="str">
        <f>IF(A51="","",Zinsdaten!E40)</f>
        <v/>
      </c>
      <c r="E51" s="245" t="str">
        <f t="shared" si="2"/>
        <v/>
      </c>
    </row>
    <row r="52" spans="1:5" x14ac:dyDescent="0.25">
      <c r="A52" s="236" t="str">
        <f>IF($C$6&gt;Zinsdaten!B41,"",IF($C$7&lt;Zinsdaten!A41,"",IF($C$6&gt;Zinsdaten!A41,$C$6,Zinsdaten!A41)))</f>
        <v/>
      </c>
      <c r="B52" s="236" t="str">
        <f>IF(A52="","",IF($C$7&gt;Zinsdaten!B41,Zinsdaten!B41,$C$7))</f>
        <v/>
      </c>
      <c r="C52" s="237" t="str">
        <f t="shared" si="1"/>
        <v/>
      </c>
      <c r="D52" s="238" t="str">
        <f>IF(A52="","",Zinsdaten!E41)</f>
        <v/>
      </c>
      <c r="E52" s="245" t="str">
        <f t="shared" si="2"/>
        <v/>
      </c>
    </row>
    <row r="53" spans="1:5" x14ac:dyDescent="0.25">
      <c r="A53" s="236" t="str">
        <f>IF($C$6&gt;Zinsdaten!B42,"",IF($C$7&lt;Zinsdaten!A42,"",IF($C$6&gt;Zinsdaten!A42,$C$6,Zinsdaten!A42)))</f>
        <v/>
      </c>
      <c r="B53" s="236" t="str">
        <f>IF(A53="","",IF($C$7&gt;Zinsdaten!B42,Zinsdaten!B42,$C$7))</f>
        <v/>
      </c>
      <c r="C53" s="237" t="str">
        <f t="shared" si="1"/>
        <v/>
      </c>
      <c r="D53" s="238" t="str">
        <f>IF(A53="","",Zinsdaten!E42)</f>
        <v/>
      </c>
      <c r="E53" s="245" t="str">
        <f t="shared" si="2"/>
        <v/>
      </c>
    </row>
    <row r="54" spans="1:5" x14ac:dyDescent="0.25">
      <c r="A54" s="236" t="str">
        <f>IF($C$6&gt;Zinsdaten!B43,"",IF($C$7&lt;Zinsdaten!A43,"",IF($C$6&gt;Zinsdaten!A43,$C$6,Zinsdaten!A43)))</f>
        <v/>
      </c>
      <c r="B54" s="236" t="str">
        <f>IF(A54="","",IF($C$7&gt;Zinsdaten!B43,Zinsdaten!B43,$C$7))</f>
        <v/>
      </c>
      <c r="C54" s="237" t="str">
        <f t="shared" si="1"/>
        <v/>
      </c>
      <c r="D54" s="238" t="str">
        <f>IF(A54="","",Zinsdaten!E43)</f>
        <v/>
      </c>
      <c r="E54" s="245" t="str">
        <f t="shared" ref="E54:E75" si="3">IF(A54="","",ROUND(C54*D54/100/360*$C$4,2))</f>
        <v/>
      </c>
    </row>
    <row r="55" spans="1:5" x14ac:dyDescent="0.25">
      <c r="A55" s="236" t="str">
        <f>IF($C$6&gt;Zinsdaten!B44,"",IF($C$7&lt;Zinsdaten!A44,"",IF($C$6&gt;Zinsdaten!A44,$C$6,Zinsdaten!A44)))</f>
        <v/>
      </c>
      <c r="B55" s="236" t="str">
        <f>IF(A55="","",IF($C$7&gt;Zinsdaten!B44,Zinsdaten!B44,$C$7))</f>
        <v/>
      </c>
      <c r="C55" s="237" t="str">
        <f t="shared" si="1"/>
        <v/>
      </c>
      <c r="D55" s="238" t="str">
        <f>IF(A55="","",Zinsdaten!E44)</f>
        <v/>
      </c>
      <c r="E55" s="245" t="str">
        <f t="shared" si="3"/>
        <v/>
      </c>
    </row>
    <row r="56" spans="1:5" x14ac:dyDescent="0.25">
      <c r="A56" s="236" t="str">
        <f>IF($C$6&gt;Zinsdaten!B45,"",IF($C$7&lt;Zinsdaten!A45,"",IF($C$6&gt;Zinsdaten!A45,$C$6,Zinsdaten!A45)))</f>
        <v/>
      </c>
      <c r="B56" s="236" t="str">
        <f>IF(A56="","",IF($C$7&gt;Zinsdaten!B45,Zinsdaten!B45,$C$7))</f>
        <v/>
      </c>
      <c r="C56" s="237" t="str">
        <f t="shared" si="1"/>
        <v/>
      </c>
      <c r="D56" s="238" t="str">
        <f>IF(A56="","",Zinsdaten!E45)</f>
        <v/>
      </c>
      <c r="E56" s="245" t="str">
        <f t="shared" si="3"/>
        <v/>
      </c>
    </row>
    <row r="57" spans="1:5" x14ac:dyDescent="0.25">
      <c r="A57" s="236" t="str">
        <f>IF($C$6&gt;Zinsdaten!B46,"",IF($C$7&lt;Zinsdaten!A46,"",IF($C$6&gt;Zinsdaten!A46,$C$6,Zinsdaten!A46)))</f>
        <v/>
      </c>
      <c r="B57" s="236" t="str">
        <f>IF(A57="","",IF($C$7&gt;Zinsdaten!B46,Zinsdaten!B46,$C$7))</f>
        <v/>
      </c>
      <c r="C57" s="237" t="str">
        <f t="shared" si="1"/>
        <v/>
      </c>
      <c r="D57" s="238" t="str">
        <f>IF(A57="","",Zinsdaten!E46)</f>
        <v/>
      </c>
      <c r="E57" s="245" t="str">
        <f t="shared" si="3"/>
        <v/>
      </c>
    </row>
    <row r="58" spans="1:5" x14ac:dyDescent="0.25">
      <c r="A58" s="236">
        <f>IF($C$6&gt;Zinsdaten!B47,"",IF($C$7&lt;Zinsdaten!A47,"",IF($C$6&gt;Zinsdaten!A47,$C$6,Zinsdaten!A47)))</f>
        <v>0</v>
      </c>
      <c r="B58" s="236">
        <f>IF(A58="","",IF($C$7&gt;Zinsdaten!B47,Zinsdaten!B47,$C$7))</f>
        <v>0</v>
      </c>
      <c r="C58" s="237">
        <f t="shared" si="1"/>
        <v>1</v>
      </c>
      <c r="D58" s="238">
        <f>IF(A58="","",Zinsdaten!E47)</f>
        <v>0</v>
      </c>
      <c r="E58" s="245">
        <f t="shared" si="3"/>
        <v>0</v>
      </c>
    </row>
    <row r="59" spans="1:5" x14ac:dyDescent="0.25">
      <c r="A59" s="236">
        <f>IF($C$6&gt;Zinsdaten!B48,"",IF($C$7&lt;Zinsdaten!A48,"",IF($C$6&gt;Zinsdaten!A48,$C$6,Zinsdaten!A48)))</f>
        <v>0</v>
      </c>
      <c r="B59" s="236">
        <f>IF(A59="","",IF($C$7&gt;Zinsdaten!B48,Zinsdaten!B48,$C$7))</f>
        <v>0</v>
      </c>
      <c r="C59" s="237">
        <f t="shared" si="1"/>
        <v>1</v>
      </c>
      <c r="D59" s="238">
        <f>IF(A59="","",Zinsdaten!E48)</f>
        <v>0</v>
      </c>
      <c r="E59" s="245">
        <f t="shared" si="3"/>
        <v>0</v>
      </c>
    </row>
    <row r="60" spans="1:5" x14ac:dyDescent="0.25">
      <c r="A60" s="236">
        <f>IF($C$6&gt;Zinsdaten!B49,"",IF($C$7&lt;Zinsdaten!A49,"",IF($C$6&gt;Zinsdaten!A49,$C$6,Zinsdaten!A49)))</f>
        <v>0</v>
      </c>
      <c r="B60" s="236">
        <f>IF(A60="","",IF($C$7&gt;Zinsdaten!B49,Zinsdaten!B49,$C$7))</f>
        <v>0</v>
      </c>
      <c r="C60" s="237">
        <f t="shared" si="1"/>
        <v>1</v>
      </c>
      <c r="D60" s="238">
        <f>IF(A60="","",Zinsdaten!E49)</f>
        <v>0</v>
      </c>
      <c r="E60" s="245">
        <f t="shared" si="3"/>
        <v>0</v>
      </c>
    </row>
    <row r="61" spans="1:5" x14ac:dyDescent="0.25">
      <c r="A61" s="236">
        <f>IF($C$6&gt;Zinsdaten!B50,"",IF($C$7&lt;Zinsdaten!A50,"",IF($C$6&gt;Zinsdaten!A50,$C$6,Zinsdaten!A50)))</f>
        <v>0</v>
      </c>
      <c r="B61" s="236">
        <f>IF(A61="","",IF($C$7&gt;Zinsdaten!B50,Zinsdaten!B50,$C$7))</f>
        <v>0</v>
      </c>
      <c r="C61" s="237">
        <f t="shared" si="1"/>
        <v>1</v>
      </c>
      <c r="D61" s="238">
        <f>IF(A61="","",Zinsdaten!E50)</f>
        <v>0</v>
      </c>
      <c r="E61" s="245">
        <f t="shared" si="3"/>
        <v>0</v>
      </c>
    </row>
    <row r="62" spans="1:5" x14ac:dyDescent="0.25">
      <c r="A62" s="236">
        <f>IF($C$6&gt;Zinsdaten!B51,"",IF($C$7&lt;Zinsdaten!A51,"",IF($C$6&gt;Zinsdaten!A51,$C$6,Zinsdaten!A51)))</f>
        <v>0</v>
      </c>
      <c r="B62" s="236">
        <f>IF(A62="","",IF($C$7&gt;Zinsdaten!B51,Zinsdaten!B51,$C$7))</f>
        <v>0</v>
      </c>
      <c r="C62" s="237">
        <f t="shared" si="1"/>
        <v>1</v>
      </c>
      <c r="D62" s="238">
        <f>IF(A62="","",Zinsdaten!E51)</f>
        <v>0</v>
      </c>
      <c r="E62" s="245">
        <f t="shared" si="3"/>
        <v>0</v>
      </c>
    </row>
    <row r="63" spans="1:5" x14ac:dyDescent="0.25">
      <c r="A63" s="236">
        <f>IF($C$6&gt;Zinsdaten!B52,"",IF($C$7&lt;Zinsdaten!A52,"",IF($C$6&gt;Zinsdaten!A52,$C$6,Zinsdaten!A52)))</f>
        <v>0</v>
      </c>
      <c r="B63" s="236">
        <f>IF(A63="","",IF($C$7&gt;Zinsdaten!B52,Zinsdaten!B52,$C$7))</f>
        <v>0</v>
      </c>
      <c r="C63" s="237">
        <f t="shared" si="1"/>
        <v>1</v>
      </c>
      <c r="D63" s="238">
        <f>IF(A63="","",Zinsdaten!E52)</f>
        <v>0</v>
      </c>
      <c r="E63" s="245">
        <f t="shared" si="3"/>
        <v>0</v>
      </c>
    </row>
    <row r="64" spans="1:5" x14ac:dyDescent="0.25">
      <c r="A64" s="236">
        <f>IF($C$6&gt;Zinsdaten!B53,"",IF($C$7&lt;Zinsdaten!A53,"",IF($C$6&gt;Zinsdaten!A53,$C$6,Zinsdaten!A53)))</f>
        <v>0</v>
      </c>
      <c r="B64" s="236">
        <f>IF(A64="","",IF($C$7&gt;Zinsdaten!B53,Zinsdaten!B53,$C$7))</f>
        <v>0</v>
      </c>
      <c r="C64" s="237">
        <f t="shared" si="1"/>
        <v>1</v>
      </c>
      <c r="D64" s="238">
        <f>IF(A64="","",Zinsdaten!E53)</f>
        <v>0</v>
      </c>
      <c r="E64" s="245">
        <f t="shared" si="3"/>
        <v>0</v>
      </c>
    </row>
    <row r="65" spans="1:5" x14ac:dyDescent="0.25">
      <c r="A65" s="236">
        <f>IF($C$6&gt;Zinsdaten!B54,"",IF($C$7&lt;Zinsdaten!A54,"",IF($C$6&gt;Zinsdaten!A54,$C$6,Zinsdaten!A54)))</f>
        <v>0</v>
      </c>
      <c r="B65" s="236">
        <f>IF(A65="","",IF($C$7&gt;Zinsdaten!B54,Zinsdaten!B54,$C$7))</f>
        <v>0</v>
      </c>
      <c r="C65" s="237">
        <f t="shared" si="1"/>
        <v>1</v>
      </c>
      <c r="D65" s="238">
        <f>IF(A65="","",Zinsdaten!E54)</f>
        <v>0</v>
      </c>
      <c r="E65" s="245">
        <f t="shared" si="3"/>
        <v>0</v>
      </c>
    </row>
    <row r="66" spans="1:5" x14ac:dyDescent="0.25">
      <c r="A66" s="236">
        <f>IF($C$6&gt;Zinsdaten!B55,"",IF($C$7&lt;Zinsdaten!A55,"",IF($C$6&gt;Zinsdaten!A55,$C$6,Zinsdaten!A55)))</f>
        <v>0</v>
      </c>
      <c r="B66" s="236">
        <f>IF(A66="","",IF($C$7&gt;Zinsdaten!B55,Zinsdaten!B55,$C$7))</f>
        <v>0</v>
      </c>
      <c r="C66" s="237">
        <f t="shared" si="1"/>
        <v>1</v>
      </c>
      <c r="D66" s="238">
        <f>IF(A66="","",Zinsdaten!E55)</f>
        <v>0</v>
      </c>
      <c r="E66" s="245">
        <f t="shared" si="3"/>
        <v>0</v>
      </c>
    </row>
    <row r="67" spans="1:5" x14ac:dyDescent="0.25">
      <c r="A67" s="236">
        <f>IF($C$6&gt;Zinsdaten!B56,"",IF($C$7&lt;Zinsdaten!A56,"",IF($C$6&gt;Zinsdaten!A56,$C$6,Zinsdaten!A56)))</f>
        <v>0</v>
      </c>
      <c r="B67" s="236">
        <f>IF(A67="","",IF($C$7&gt;Zinsdaten!B56,Zinsdaten!B56,$C$7))</f>
        <v>0</v>
      </c>
      <c r="C67" s="237">
        <f t="shared" si="1"/>
        <v>1</v>
      </c>
      <c r="D67" s="238">
        <f>IF(A67="","",Zinsdaten!E56)</f>
        <v>0</v>
      </c>
      <c r="E67" s="245">
        <f t="shared" si="3"/>
        <v>0</v>
      </c>
    </row>
    <row r="68" spans="1:5" x14ac:dyDescent="0.25">
      <c r="A68" s="236">
        <f>IF($C$6&gt;Zinsdaten!B57,"",IF($C$7&lt;Zinsdaten!A57,"",IF($C$6&gt;Zinsdaten!A57,$C$6,Zinsdaten!A57)))</f>
        <v>0</v>
      </c>
      <c r="B68" s="236">
        <f>IF(A68="","",IF($C$7&gt;Zinsdaten!B57,Zinsdaten!B57,$C$7))</f>
        <v>0</v>
      </c>
      <c r="C68" s="237">
        <f t="shared" si="1"/>
        <v>1</v>
      </c>
      <c r="D68" s="238">
        <f>IF(A68="","",Zinsdaten!E57)</f>
        <v>0</v>
      </c>
      <c r="E68" s="245">
        <f t="shared" si="3"/>
        <v>0</v>
      </c>
    </row>
    <row r="69" spans="1:5" x14ac:dyDescent="0.25">
      <c r="A69" s="236">
        <f>IF($C$6&gt;Zinsdaten!B58,"",IF($C$7&lt;Zinsdaten!A58,"",IF($C$6&gt;Zinsdaten!A58,$C$6,Zinsdaten!A58)))</f>
        <v>0</v>
      </c>
      <c r="B69" s="236">
        <f>IF(A69="","",IF($C$7&gt;Zinsdaten!B58,Zinsdaten!B58,$C$7))</f>
        <v>0</v>
      </c>
      <c r="C69" s="237">
        <f t="shared" si="1"/>
        <v>1</v>
      </c>
      <c r="D69" s="238">
        <f>IF(A69="","",Zinsdaten!E58)</f>
        <v>0</v>
      </c>
      <c r="E69" s="245">
        <f t="shared" si="3"/>
        <v>0</v>
      </c>
    </row>
    <row r="70" spans="1:5" x14ac:dyDescent="0.25">
      <c r="A70" s="236">
        <f>IF($C$6&gt;Zinsdaten!B59,"",IF($C$7&lt;Zinsdaten!A59,"",IF($C$6&gt;Zinsdaten!A59,$C$6,Zinsdaten!A59)))</f>
        <v>0</v>
      </c>
      <c r="B70" s="236">
        <f>IF(A70="","",IF($C$7&gt;Zinsdaten!B59,Zinsdaten!B59,$C$7))</f>
        <v>0</v>
      </c>
      <c r="C70" s="237">
        <f t="shared" si="1"/>
        <v>1</v>
      </c>
      <c r="D70" s="238">
        <f>IF(A70="","",Zinsdaten!E59)</f>
        <v>0</v>
      </c>
      <c r="E70" s="245">
        <f t="shared" si="3"/>
        <v>0</v>
      </c>
    </row>
    <row r="71" spans="1:5" x14ac:dyDescent="0.25">
      <c r="A71" s="236">
        <f>IF($C$6&gt;Zinsdaten!B60,"",IF($C$7&lt;Zinsdaten!A60,"",IF($C$6&gt;Zinsdaten!A60,$C$6,Zinsdaten!A60)))</f>
        <v>0</v>
      </c>
      <c r="B71" s="236">
        <f>IF(A71="","",IF($C$7&gt;Zinsdaten!B60,Zinsdaten!B60,$C$7))</f>
        <v>0</v>
      </c>
      <c r="C71" s="237">
        <f t="shared" si="1"/>
        <v>1</v>
      </c>
      <c r="D71" s="238">
        <f>IF(A71="","",Zinsdaten!E60)</f>
        <v>0</v>
      </c>
      <c r="E71" s="245">
        <f t="shared" si="3"/>
        <v>0</v>
      </c>
    </row>
    <row r="72" spans="1:5" x14ac:dyDescent="0.25">
      <c r="A72" s="236">
        <f>IF($C$6&gt;Zinsdaten!B61,"",IF($C$7&lt;Zinsdaten!A61,"",IF($C$6&gt;Zinsdaten!A61,$C$6,Zinsdaten!A61)))</f>
        <v>0</v>
      </c>
      <c r="B72" s="236">
        <f>IF(A72="","",IF($C$7&gt;Zinsdaten!B61,Zinsdaten!B61,$C$7))</f>
        <v>0</v>
      </c>
      <c r="C72" s="237">
        <f t="shared" si="1"/>
        <v>1</v>
      </c>
      <c r="D72" s="238">
        <f>IF(A72="","",Zinsdaten!E61)</f>
        <v>0</v>
      </c>
      <c r="E72" s="245">
        <f t="shared" si="3"/>
        <v>0</v>
      </c>
    </row>
    <row r="73" spans="1:5" x14ac:dyDescent="0.25">
      <c r="A73" s="236">
        <f>IF($C$6&gt;Zinsdaten!B62,"",IF($C$7&lt;Zinsdaten!A62,"",IF($C$6&gt;Zinsdaten!A62,$C$6,Zinsdaten!A62)))</f>
        <v>0</v>
      </c>
      <c r="B73" s="236">
        <f>IF(A73="","",IF($C$7&gt;Zinsdaten!B62,Zinsdaten!B62,$C$7))</f>
        <v>0</v>
      </c>
      <c r="C73" s="237">
        <f t="shared" si="1"/>
        <v>1</v>
      </c>
      <c r="D73" s="238">
        <f>IF(A73="","",Zinsdaten!E62)</f>
        <v>0</v>
      </c>
      <c r="E73" s="245">
        <f t="shared" si="3"/>
        <v>0</v>
      </c>
    </row>
    <row r="74" spans="1:5" x14ac:dyDescent="0.25">
      <c r="A74" s="236">
        <f>IF($C$6&gt;Zinsdaten!B63,"",IF($C$7&lt;Zinsdaten!A63,"",IF($C$6&gt;Zinsdaten!A63,$C$6,Zinsdaten!A63)))</f>
        <v>0</v>
      </c>
      <c r="B74" s="236">
        <f>IF(A74="","",IF($C$7&gt;Zinsdaten!B63,Zinsdaten!B63,$C$7))</f>
        <v>0</v>
      </c>
      <c r="C74" s="237">
        <f t="shared" si="1"/>
        <v>1</v>
      </c>
      <c r="D74" s="238">
        <f>IF(A74="","",Zinsdaten!E63)</f>
        <v>0</v>
      </c>
      <c r="E74" s="245">
        <f t="shared" si="3"/>
        <v>0</v>
      </c>
    </row>
    <row r="75" spans="1:5" x14ac:dyDescent="0.25">
      <c r="A75" s="236">
        <f>IF($C$6&gt;Zinsdaten!B64,"",IF($C$7&lt;Zinsdaten!A64,"",IF($C$6&gt;Zinsdaten!A64,$C$6,Zinsdaten!A64)))</f>
        <v>0</v>
      </c>
      <c r="B75" s="236">
        <f>IF(A75="","",IF($C$7&gt;Zinsdaten!B64,Zinsdaten!B64,$C$7))</f>
        <v>0</v>
      </c>
      <c r="C75" s="237">
        <f t="shared" si="1"/>
        <v>1</v>
      </c>
      <c r="D75" s="238">
        <f>IF(A75="","",Zinsdaten!E64)</f>
        <v>0</v>
      </c>
      <c r="E75" s="245">
        <f t="shared" si="3"/>
        <v>0</v>
      </c>
    </row>
    <row r="76" spans="1:5" x14ac:dyDescent="0.25">
      <c r="A76" s="246"/>
      <c r="B76" s="246"/>
      <c r="C76" s="247"/>
      <c r="D76" s="248"/>
      <c r="E76" s="249"/>
    </row>
    <row r="77" spans="1:5" ht="15.75" thickBot="1" x14ac:dyDescent="0.3">
      <c r="A77" s="250" t="s">
        <v>99</v>
      </c>
      <c r="E77" s="251">
        <f>SUM(E36:E53)</f>
        <v>0</v>
      </c>
    </row>
    <row r="78" spans="1:5" ht="15.75" thickTop="1" x14ac:dyDescent="0.25"/>
    <row r="79" spans="1:5" x14ac:dyDescent="0.25">
      <c r="A79" s="225"/>
      <c r="B79" s="252"/>
      <c r="C79" s="225"/>
    </row>
  </sheetData>
  <sheetProtection password="EAB9" sheet="1" objects="1" scenarios="1"/>
  <mergeCells count="6">
    <mergeCell ref="A12:B12"/>
    <mergeCell ref="C3:D3"/>
    <mergeCell ref="C4:D4"/>
    <mergeCell ref="C5:D5"/>
    <mergeCell ref="C6:D6"/>
    <mergeCell ref="C7:D7"/>
  </mergeCells>
  <dataValidations count="1">
    <dataValidation type="list"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xr:uid="{8545C2EB-E3AD-492C-86D6-440A18FECA13}">
      <formula1>"j,n"</formula1>
    </dataValidation>
  </dataValidation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8D46C-E8D3-476B-9739-69C53E8CFE8C}">
  <sheetPr>
    <tabColor rgb="FFFFFF00"/>
  </sheetPr>
  <dimension ref="A1:E49"/>
  <sheetViews>
    <sheetView topLeftCell="A19" workbookViewId="0">
      <selection activeCell="D35" sqref="D35"/>
    </sheetView>
  </sheetViews>
  <sheetFormatPr baseColWidth="10" defaultRowHeight="15" x14ac:dyDescent="0.25"/>
  <cols>
    <col min="3" max="3" width="16.5703125" customWidth="1"/>
    <col min="4" max="4" width="19.28515625" customWidth="1"/>
    <col min="259" max="259" width="16.5703125" customWidth="1"/>
    <col min="260" max="260" width="19.28515625" customWidth="1"/>
    <col min="515" max="515" width="16.5703125" customWidth="1"/>
    <col min="516" max="516" width="19.28515625" customWidth="1"/>
    <col min="771" max="771" width="16.5703125" customWidth="1"/>
    <col min="772" max="772" width="19.28515625" customWidth="1"/>
    <col min="1027" max="1027" width="16.5703125" customWidth="1"/>
    <col min="1028" max="1028" width="19.28515625" customWidth="1"/>
    <col min="1283" max="1283" width="16.5703125" customWidth="1"/>
    <col min="1284" max="1284" width="19.28515625" customWidth="1"/>
    <col min="1539" max="1539" width="16.5703125" customWidth="1"/>
    <col min="1540" max="1540" width="19.28515625" customWidth="1"/>
    <col min="1795" max="1795" width="16.5703125" customWidth="1"/>
    <col min="1796" max="1796" width="19.28515625" customWidth="1"/>
    <col min="2051" max="2051" width="16.5703125" customWidth="1"/>
    <col min="2052" max="2052" width="19.28515625" customWidth="1"/>
    <col min="2307" max="2307" width="16.5703125" customWidth="1"/>
    <col min="2308" max="2308" width="19.28515625" customWidth="1"/>
    <col min="2563" max="2563" width="16.5703125" customWidth="1"/>
    <col min="2564" max="2564" width="19.28515625" customWidth="1"/>
    <col min="2819" max="2819" width="16.5703125" customWidth="1"/>
    <col min="2820" max="2820" width="19.28515625" customWidth="1"/>
    <col min="3075" max="3075" width="16.5703125" customWidth="1"/>
    <col min="3076" max="3076" width="19.28515625" customWidth="1"/>
    <col min="3331" max="3331" width="16.5703125" customWidth="1"/>
    <col min="3332" max="3332" width="19.28515625" customWidth="1"/>
    <col min="3587" max="3587" width="16.5703125" customWidth="1"/>
    <col min="3588" max="3588" width="19.28515625" customWidth="1"/>
    <col min="3843" max="3843" width="16.5703125" customWidth="1"/>
    <col min="3844" max="3844" width="19.28515625" customWidth="1"/>
    <col min="4099" max="4099" width="16.5703125" customWidth="1"/>
    <col min="4100" max="4100" width="19.28515625" customWidth="1"/>
    <col min="4355" max="4355" width="16.5703125" customWidth="1"/>
    <col min="4356" max="4356" width="19.28515625" customWidth="1"/>
    <col min="4611" max="4611" width="16.5703125" customWidth="1"/>
    <col min="4612" max="4612" width="19.28515625" customWidth="1"/>
    <col min="4867" max="4867" width="16.5703125" customWidth="1"/>
    <col min="4868" max="4868" width="19.28515625" customWidth="1"/>
    <col min="5123" max="5123" width="16.5703125" customWidth="1"/>
    <col min="5124" max="5124" width="19.28515625" customWidth="1"/>
    <col min="5379" max="5379" width="16.5703125" customWidth="1"/>
    <col min="5380" max="5380" width="19.28515625" customWidth="1"/>
    <col min="5635" max="5635" width="16.5703125" customWidth="1"/>
    <col min="5636" max="5636" width="19.28515625" customWidth="1"/>
    <col min="5891" max="5891" width="16.5703125" customWidth="1"/>
    <col min="5892" max="5892" width="19.28515625" customWidth="1"/>
    <col min="6147" max="6147" width="16.5703125" customWidth="1"/>
    <col min="6148" max="6148" width="19.28515625" customWidth="1"/>
    <col min="6403" max="6403" width="16.5703125" customWidth="1"/>
    <col min="6404" max="6404" width="19.28515625" customWidth="1"/>
    <col min="6659" max="6659" width="16.5703125" customWidth="1"/>
    <col min="6660" max="6660" width="19.28515625" customWidth="1"/>
    <col min="6915" max="6915" width="16.5703125" customWidth="1"/>
    <col min="6916" max="6916" width="19.28515625" customWidth="1"/>
    <col min="7171" max="7171" width="16.5703125" customWidth="1"/>
    <col min="7172" max="7172" width="19.28515625" customWidth="1"/>
    <col min="7427" max="7427" width="16.5703125" customWidth="1"/>
    <col min="7428" max="7428" width="19.28515625" customWidth="1"/>
    <col min="7683" max="7683" width="16.5703125" customWidth="1"/>
    <col min="7684" max="7684" width="19.28515625" customWidth="1"/>
    <col min="7939" max="7939" width="16.5703125" customWidth="1"/>
    <col min="7940" max="7940" width="19.28515625" customWidth="1"/>
    <col min="8195" max="8195" width="16.5703125" customWidth="1"/>
    <col min="8196" max="8196" width="19.28515625" customWidth="1"/>
    <col min="8451" max="8451" width="16.5703125" customWidth="1"/>
    <col min="8452" max="8452" width="19.28515625" customWidth="1"/>
    <col min="8707" max="8707" width="16.5703125" customWidth="1"/>
    <col min="8708" max="8708" width="19.28515625" customWidth="1"/>
    <col min="8963" max="8963" width="16.5703125" customWidth="1"/>
    <col min="8964" max="8964" width="19.28515625" customWidth="1"/>
    <col min="9219" max="9219" width="16.5703125" customWidth="1"/>
    <col min="9220" max="9220" width="19.28515625" customWidth="1"/>
    <col min="9475" max="9475" width="16.5703125" customWidth="1"/>
    <col min="9476" max="9476" width="19.28515625" customWidth="1"/>
    <col min="9731" max="9731" width="16.5703125" customWidth="1"/>
    <col min="9732" max="9732" width="19.28515625" customWidth="1"/>
    <col min="9987" max="9987" width="16.5703125" customWidth="1"/>
    <col min="9988" max="9988" width="19.28515625" customWidth="1"/>
    <col min="10243" max="10243" width="16.5703125" customWidth="1"/>
    <col min="10244" max="10244" width="19.28515625" customWidth="1"/>
    <col min="10499" max="10499" width="16.5703125" customWidth="1"/>
    <col min="10500" max="10500" width="19.28515625" customWidth="1"/>
    <col min="10755" max="10755" width="16.5703125" customWidth="1"/>
    <col min="10756" max="10756" width="19.28515625" customWidth="1"/>
    <col min="11011" max="11011" width="16.5703125" customWidth="1"/>
    <col min="11012" max="11012" width="19.28515625" customWidth="1"/>
    <col min="11267" max="11267" width="16.5703125" customWidth="1"/>
    <col min="11268" max="11268" width="19.28515625" customWidth="1"/>
    <col min="11523" max="11523" width="16.5703125" customWidth="1"/>
    <col min="11524" max="11524" width="19.28515625" customWidth="1"/>
    <col min="11779" max="11779" width="16.5703125" customWidth="1"/>
    <col min="11780" max="11780" width="19.28515625" customWidth="1"/>
    <col min="12035" max="12035" width="16.5703125" customWidth="1"/>
    <col min="12036" max="12036" width="19.28515625" customWidth="1"/>
    <col min="12291" max="12291" width="16.5703125" customWidth="1"/>
    <col min="12292" max="12292" width="19.28515625" customWidth="1"/>
    <col min="12547" max="12547" width="16.5703125" customWidth="1"/>
    <col min="12548" max="12548" width="19.28515625" customWidth="1"/>
    <col min="12803" max="12803" width="16.5703125" customWidth="1"/>
    <col min="12804" max="12804" width="19.28515625" customWidth="1"/>
    <col min="13059" max="13059" width="16.5703125" customWidth="1"/>
    <col min="13060" max="13060" width="19.28515625" customWidth="1"/>
    <col min="13315" max="13315" width="16.5703125" customWidth="1"/>
    <col min="13316" max="13316" width="19.28515625" customWidth="1"/>
    <col min="13571" max="13571" width="16.5703125" customWidth="1"/>
    <col min="13572" max="13572" width="19.28515625" customWidth="1"/>
    <col min="13827" max="13827" width="16.5703125" customWidth="1"/>
    <col min="13828" max="13828" width="19.28515625" customWidth="1"/>
    <col min="14083" max="14083" width="16.5703125" customWidth="1"/>
    <col min="14084" max="14084" width="19.28515625" customWidth="1"/>
    <col min="14339" max="14339" width="16.5703125" customWidth="1"/>
    <col min="14340" max="14340" width="19.28515625" customWidth="1"/>
    <col min="14595" max="14595" width="16.5703125" customWidth="1"/>
    <col min="14596" max="14596" width="19.28515625" customWidth="1"/>
    <col min="14851" max="14851" width="16.5703125" customWidth="1"/>
    <col min="14852" max="14852" width="19.28515625" customWidth="1"/>
    <col min="15107" max="15107" width="16.5703125" customWidth="1"/>
    <col min="15108" max="15108" width="19.28515625" customWidth="1"/>
    <col min="15363" max="15363" width="16.5703125" customWidth="1"/>
    <col min="15364" max="15364" width="19.28515625" customWidth="1"/>
    <col min="15619" max="15619" width="16.5703125" customWidth="1"/>
    <col min="15620" max="15620" width="19.28515625" customWidth="1"/>
    <col min="15875" max="15875" width="16.5703125" customWidth="1"/>
    <col min="15876" max="15876" width="19.28515625" customWidth="1"/>
    <col min="16131" max="16131" width="16.5703125" customWidth="1"/>
    <col min="16132" max="16132" width="19.28515625" customWidth="1"/>
  </cols>
  <sheetData>
    <row r="1" spans="1:5" x14ac:dyDescent="0.25">
      <c r="A1" s="337" t="s">
        <v>94</v>
      </c>
      <c r="B1" s="338"/>
      <c r="C1" s="253" t="s">
        <v>100</v>
      </c>
      <c r="D1" s="253" t="s">
        <v>101</v>
      </c>
      <c r="E1" s="339" t="s">
        <v>95</v>
      </c>
    </row>
    <row r="2" spans="1:5" x14ac:dyDescent="0.25">
      <c r="A2" s="254" t="s">
        <v>34</v>
      </c>
      <c r="B2" s="255" t="s">
        <v>35</v>
      </c>
      <c r="C2" s="256" t="s">
        <v>102</v>
      </c>
      <c r="D2" s="256" t="s">
        <v>103</v>
      </c>
      <c r="E2" s="339"/>
    </row>
    <row r="3" spans="1:5" x14ac:dyDescent="0.25">
      <c r="A3" s="257">
        <v>36526</v>
      </c>
      <c r="B3" s="257">
        <v>36646</v>
      </c>
      <c r="C3" s="258">
        <v>2.68</v>
      </c>
      <c r="D3" s="259">
        <v>1.32</v>
      </c>
      <c r="E3" s="258">
        <f t="shared" ref="E3:E44" si="0">SUM(C3:D3)</f>
        <v>4</v>
      </c>
    </row>
    <row r="4" spans="1:5" x14ac:dyDescent="0.25">
      <c r="A4" s="257">
        <v>36647</v>
      </c>
      <c r="B4" s="257">
        <v>36769</v>
      </c>
      <c r="C4" s="258">
        <v>3.42</v>
      </c>
      <c r="D4" s="259">
        <v>5</v>
      </c>
      <c r="E4" s="258">
        <f t="shared" si="0"/>
        <v>8.42</v>
      </c>
    </row>
    <row r="5" spans="1:5" x14ac:dyDescent="0.25">
      <c r="A5" s="257">
        <v>36770</v>
      </c>
      <c r="B5" s="257">
        <v>36891</v>
      </c>
      <c r="C5" s="258">
        <v>4.26</v>
      </c>
      <c r="D5" s="259">
        <v>5</v>
      </c>
      <c r="E5" s="258">
        <f t="shared" si="0"/>
        <v>9.26</v>
      </c>
    </row>
    <row r="6" spans="1:5" x14ac:dyDescent="0.25">
      <c r="A6" s="257">
        <v>36892</v>
      </c>
      <c r="B6" s="257">
        <v>37011</v>
      </c>
      <c r="C6" s="258">
        <v>4.26</v>
      </c>
      <c r="D6" s="259">
        <v>5</v>
      </c>
      <c r="E6" s="258">
        <f t="shared" si="0"/>
        <v>9.26</v>
      </c>
    </row>
    <row r="7" spans="1:5" x14ac:dyDescent="0.25">
      <c r="A7" s="257">
        <v>37012</v>
      </c>
      <c r="B7" s="260">
        <v>37134</v>
      </c>
      <c r="C7" s="261">
        <v>4.26</v>
      </c>
      <c r="D7" s="262">
        <v>5</v>
      </c>
      <c r="E7" s="261">
        <f t="shared" si="0"/>
        <v>9.26</v>
      </c>
    </row>
    <row r="8" spans="1:5" x14ac:dyDescent="0.25">
      <c r="A8" s="263">
        <v>37135</v>
      </c>
      <c r="B8" s="257">
        <v>37256</v>
      </c>
      <c r="C8" s="258">
        <v>3.62</v>
      </c>
      <c r="D8" s="259">
        <v>5</v>
      </c>
      <c r="E8" s="258">
        <f t="shared" si="0"/>
        <v>8.620000000000001</v>
      </c>
    </row>
    <row r="9" spans="1:5" x14ac:dyDescent="0.25">
      <c r="A9" s="263">
        <v>37257</v>
      </c>
      <c r="B9" s="257">
        <v>37437</v>
      </c>
      <c r="C9" s="258">
        <v>2.57</v>
      </c>
      <c r="D9" s="259">
        <v>5</v>
      </c>
      <c r="E9" s="258">
        <f t="shared" si="0"/>
        <v>7.57</v>
      </c>
    </row>
    <row r="10" spans="1:5" x14ac:dyDescent="0.25">
      <c r="A10" s="263">
        <v>37438</v>
      </c>
      <c r="B10" s="257">
        <v>37621</v>
      </c>
      <c r="C10" s="258">
        <v>2.4700000000000002</v>
      </c>
      <c r="D10" s="259">
        <v>5</v>
      </c>
      <c r="E10" s="258">
        <f t="shared" si="0"/>
        <v>7.4700000000000006</v>
      </c>
    </row>
    <row r="11" spans="1:5" x14ac:dyDescent="0.25">
      <c r="A11" s="264">
        <v>37622</v>
      </c>
      <c r="B11" s="257">
        <v>37802</v>
      </c>
      <c r="C11" s="149">
        <v>1.97</v>
      </c>
      <c r="D11" s="148">
        <v>5</v>
      </c>
      <c r="E11" s="265">
        <f t="shared" si="0"/>
        <v>6.97</v>
      </c>
    </row>
    <row r="12" spans="1:5" x14ac:dyDescent="0.25">
      <c r="A12" s="257">
        <v>37803</v>
      </c>
      <c r="B12" s="257">
        <v>37986</v>
      </c>
      <c r="C12" s="149">
        <v>1.22</v>
      </c>
      <c r="D12" s="148">
        <v>5</v>
      </c>
      <c r="E12" s="265">
        <f t="shared" si="0"/>
        <v>6.22</v>
      </c>
    </row>
    <row r="13" spans="1:5" x14ac:dyDescent="0.25">
      <c r="A13" s="257">
        <v>37987</v>
      </c>
      <c r="B13" s="257">
        <v>38168</v>
      </c>
      <c r="C13" s="149">
        <v>1.1399999999999999</v>
      </c>
      <c r="D13" s="148">
        <v>5</v>
      </c>
      <c r="E13" s="265">
        <f t="shared" si="0"/>
        <v>6.14</v>
      </c>
    </row>
    <row r="14" spans="1:5" x14ac:dyDescent="0.25">
      <c r="A14" s="257">
        <v>38169</v>
      </c>
      <c r="B14" s="257">
        <v>38352</v>
      </c>
      <c r="C14" s="149">
        <v>1.1299999999999999</v>
      </c>
      <c r="D14" s="148">
        <v>5</v>
      </c>
      <c r="E14" s="265">
        <f t="shared" si="0"/>
        <v>6.13</v>
      </c>
    </row>
    <row r="15" spans="1:5" x14ac:dyDescent="0.25">
      <c r="A15" s="257">
        <v>38353</v>
      </c>
      <c r="B15" s="257">
        <v>38533</v>
      </c>
      <c r="C15" s="149">
        <v>1.21</v>
      </c>
      <c r="D15" s="148">
        <v>5</v>
      </c>
      <c r="E15" s="265">
        <f t="shared" si="0"/>
        <v>6.21</v>
      </c>
    </row>
    <row r="16" spans="1:5" x14ac:dyDescent="0.25">
      <c r="A16" s="266">
        <v>38534</v>
      </c>
      <c r="B16" s="266">
        <v>38717</v>
      </c>
      <c r="C16" s="267">
        <v>1.17</v>
      </c>
      <c r="D16" s="268">
        <v>5</v>
      </c>
      <c r="E16" s="269">
        <f t="shared" si="0"/>
        <v>6.17</v>
      </c>
    </row>
    <row r="17" spans="1:5" x14ac:dyDescent="0.25">
      <c r="A17" s="266">
        <v>38718</v>
      </c>
      <c r="B17" s="266">
        <v>38898</v>
      </c>
      <c r="C17" s="267">
        <v>1.37</v>
      </c>
      <c r="D17" s="268">
        <v>5</v>
      </c>
      <c r="E17" s="269">
        <f t="shared" si="0"/>
        <v>6.37</v>
      </c>
    </row>
    <row r="18" spans="1:5" x14ac:dyDescent="0.25">
      <c r="A18" s="266">
        <v>38899</v>
      </c>
      <c r="B18" s="266">
        <v>39082</v>
      </c>
      <c r="C18" s="267">
        <v>1.95</v>
      </c>
      <c r="D18" s="268">
        <v>5</v>
      </c>
      <c r="E18" s="269">
        <f t="shared" si="0"/>
        <v>6.95</v>
      </c>
    </row>
    <row r="19" spans="1:5" x14ac:dyDescent="0.25">
      <c r="A19" s="266">
        <v>39083</v>
      </c>
      <c r="B19" s="266">
        <v>39263</v>
      </c>
      <c r="C19" s="267">
        <v>2.7</v>
      </c>
      <c r="D19" s="268">
        <v>5</v>
      </c>
      <c r="E19" s="269">
        <f t="shared" si="0"/>
        <v>7.7</v>
      </c>
    </row>
    <row r="20" spans="1:5" x14ac:dyDescent="0.25">
      <c r="A20" s="266">
        <v>39264</v>
      </c>
      <c r="B20" s="266">
        <v>39447</v>
      </c>
      <c r="C20" s="267">
        <v>3.19</v>
      </c>
      <c r="D20" s="268">
        <v>5</v>
      </c>
      <c r="E20" s="269">
        <f t="shared" si="0"/>
        <v>8.19</v>
      </c>
    </row>
    <row r="21" spans="1:5" x14ac:dyDescent="0.25">
      <c r="A21" s="266">
        <v>39448</v>
      </c>
      <c r="B21" s="266">
        <v>39629</v>
      </c>
      <c r="C21" s="267">
        <v>3.32</v>
      </c>
      <c r="D21" s="268">
        <v>5</v>
      </c>
      <c r="E21" s="269">
        <f t="shared" si="0"/>
        <v>8.32</v>
      </c>
    </row>
    <row r="22" spans="1:5" x14ac:dyDescent="0.25">
      <c r="A22" s="266">
        <v>39630</v>
      </c>
      <c r="B22" s="266">
        <v>39813</v>
      </c>
      <c r="C22" s="267">
        <v>3.19</v>
      </c>
      <c r="D22" s="268">
        <v>5</v>
      </c>
      <c r="E22" s="269">
        <f t="shared" si="0"/>
        <v>8.19</v>
      </c>
    </row>
    <row r="23" spans="1:5" x14ac:dyDescent="0.25">
      <c r="A23" s="266">
        <v>39814</v>
      </c>
      <c r="B23" s="266">
        <v>39994</v>
      </c>
      <c r="C23" s="149">
        <v>1.62</v>
      </c>
      <c r="D23" s="148">
        <v>5</v>
      </c>
      <c r="E23" s="265">
        <f t="shared" si="0"/>
        <v>6.62</v>
      </c>
    </row>
    <row r="24" spans="1:5" x14ac:dyDescent="0.25">
      <c r="A24" s="266">
        <v>39995</v>
      </c>
      <c r="B24" s="266">
        <v>40178</v>
      </c>
      <c r="C24" s="149">
        <v>0.12</v>
      </c>
      <c r="D24" s="148">
        <v>5</v>
      </c>
      <c r="E24" s="265">
        <f t="shared" si="0"/>
        <v>5.12</v>
      </c>
    </row>
    <row r="25" spans="1:5" x14ac:dyDescent="0.25">
      <c r="A25" s="145">
        <v>40179</v>
      </c>
      <c r="B25" s="145">
        <v>40359</v>
      </c>
      <c r="C25" s="267">
        <v>0.12</v>
      </c>
      <c r="D25" s="148">
        <v>5</v>
      </c>
      <c r="E25" s="265">
        <f t="shared" si="0"/>
        <v>5.12</v>
      </c>
    </row>
    <row r="26" spans="1:5" x14ac:dyDescent="0.25">
      <c r="A26" s="266">
        <v>40360</v>
      </c>
      <c r="B26" s="266">
        <v>40543</v>
      </c>
      <c r="C26" s="267">
        <v>0.12</v>
      </c>
      <c r="D26" s="268">
        <v>5</v>
      </c>
      <c r="E26" s="265">
        <f t="shared" si="0"/>
        <v>5.12</v>
      </c>
    </row>
    <row r="27" spans="1:5" x14ac:dyDescent="0.25">
      <c r="A27" s="266">
        <v>40544</v>
      </c>
      <c r="B27" s="266">
        <v>40724</v>
      </c>
      <c r="C27" s="258">
        <v>0.12</v>
      </c>
      <c r="D27" s="259">
        <v>5</v>
      </c>
      <c r="E27" s="265">
        <f t="shared" si="0"/>
        <v>5.12</v>
      </c>
    </row>
    <row r="28" spans="1:5" x14ac:dyDescent="0.25">
      <c r="A28" s="266">
        <v>40725</v>
      </c>
      <c r="B28" s="266">
        <v>40908</v>
      </c>
      <c r="C28" s="258">
        <v>0.37</v>
      </c>
      <c r="D28" s="259">
        <v>5</v>
      </c>
      <c r="E28" s="265">
        <f t="shared" si="0"/>
        <v>5.37</v>
      </c>
    </row>
    <row r="29" spans="1:5" x14ac:dyDescent="0.25">
      <c r="A29" s="266">
        <v>40909</v>
      </c>
      <c r="B29" s="266">
        <v>41090</v>
      </c>
      <c r="C29" s="270">
        <v>0.12</v>
      </c>
      <c r="D29" s="259">
        <v>5</v>
      </c>
      <c r="E29" s="271">
        <f t="shared" si="0"/>
        <v>5.12</v>
      </c>
    </row>
    <row r="30" spans="1:5" x14ac:dyDescent="0.25">
      <c r="A30" s="266">
        <v>41091</v>
      </c>
      <c r="B30" s="266">
        <v>41274</v>
      </c>
      <c r="C30" s="270">
        <v>0.12</v>
      </c>
      <c r="D30" s="259">
        <v>5</v>
      </c>
      <c r="E30" s="271">
        <f t="shared" si="0"/>
        <v>5.12</v>
      </c>
    </row>
    <row r="31" spans="1:5" x14ac:dyDescent="0.25">
      <c r="A31" s="266">
        <v>41275</v>
      </c>
      <c r="B31" s="266">
        <v>41455</v>
      </c>
      <c r="C31" s="270">
        <v>-0.13</v>
      </c>
      <c r="D31" s="272">
        <v>5</v>
      </c>
      <c r="E31" s="271">
        <f t="shared" si="0"/>
        <v>4.87</v>
      </c>
    </row>
    <row r="32" spans="1:5" x14ac:dyDescent="0.25">
      <c r="A32" s="266">
        <v>41456</v>
      </c>
      <c r="B32" s="266">
        <v>41639</v>
      </c>
      <c r="C32" s="270">
        <v>-0.38</v>
      </c>
      <c r="D32" s="272">
        <v>5</v>
      </c>
      <c r="E32" s="271">
        <f t="shared" si="0"/>
        <v>4.62</v>
      </c>
    </row>
    <row r="33" spans="1:5" x14ac:dyDescent="0.25">
      <c r="A33" s="266">
        <v>41640</v>
      </c>
      <c r="B33" s="266">
        <v>41820</v>
      </c>
      <c r="C33" s="270">
        <v>-0.63</v>
      </c>
      <c r="D33" s="272">
        <v>5</v>
      </c>
      <c r="E33" s="271">
        <f t="shared" si="0"/>
        <v>4.37</v>
      </c>
    </row>
    <row r="34" spans="1:5" x14ac:dyDescent="0.25">
      <c r="A34" s="266">
        <v>41821</v>
      </c>
      <c r="B34" s="266">
        <v>41848</v>
      </c>
      <c r="C34" s="273">
        <v>-0.73</v>
      </c>
      <c r="D34" s="272">
        <v>5</v>
      </c>
      <c r="E34" s="274">
        <f t="shared" si="0"/>
        <v>4.2699999999999996</v>
      </c>
    </row>
    <row r="35" spans="1:5" x14ac:dyDescent="0.25">
      <c r="A35" s="266">
        <v>41849</v>
      </c>
      <c r="B35" s="266">
        <v>42004</v>
      </c>
      <c r="C35" s="273">
        <v>-0.73</v>
      </c>
      <c r="D35" s="272">
        <v>5</v>
      </c>
      <c r="E35" s="274">
        <f t="shared" si="0"/>
        <v>4.2699999999999996</v>
      </c>
    </row>
    <row r="36" spans="1:5" x14ac:dyDescent="0.25">
      <c r="A36" s="266">
        <v>42005</v>
      </c>
      <c r="B36" s="266">
        <v>42185</v>
      </c>
      <c r="C36" s="273">
        <v>-0.83</v>
      </c>
      <c r="D36" s="272">
        <v>5</v>
      </c>
      <c r="E36" s="274">
        <f t="shared" si="0"/>
        <v>4.17</v>
      </c>
    </row>
    <row r="37" spans="1:5" x14ac:dyDescent="0.25">
      <c r="A37" s="266">
        <v>42186</v>
      </c>
      <c r="B37" s="266">
        <v>42369</v>
      </c>
      <c r="C37" s="273">
        <v>-0.83</v>
      </c>
      <c r="D37" s="272">
        <v>5</v>
      </c>
      <c r="E37" s="274">
        <f t="shared" si="0"/>
        <v>4.17</v>
      </c>
    </row>
    <row r="38" spans="1:5" x14ac:dyDescent="0.25">
      <c r="A38" s="266">
        <v>42370</v>
      </c>
      <c r="B38" s="266">
        <v>42551</v>
      </c>
      <c r="C38" s="273">
        <v>-0.83</v>
      </c>
      <c r="D38" s="272">
        <v>5</v>
      </c>
      <c r="E38" s="274">
        <f t="shared" si="0"/>
        <v>4.17</v>
      </c>
    </row>
    <row r="39" spans="1:5" x14ac:dyDescent="0.25">
      <c r="A39" s="266">
        <v>42552</v>
      </c>
      <c r="B39" s="266">
        <v>42735</v>
      </c>
      <c r="C39" s="273">
        <v>-0.88</v>
      </c>
      <c r="D39" s="272">
        <v>5</v>
      </c>
      <c r="E39" s="274">
        <f t="shared" si="0"/>
        <v>4.12</v>
      </c>
    </row>
    <row r="40" spans="1:5" x14ac:dyDescent="0.25">
      <c r="A40" s="266">
        <v>42736</v>
      </c>
      <c r="B40" s="266">
        <v>42916</v>
      </c>
      <c r="C40" s="273">
        <v>-0.88</v>
      </c>
      <c r="D40" s="272">
        <v>5</v>
      </c>
      <c r="E40" s="274">
        <f t="shared" si="0"/>
        <v>4.12</v>
      </c>
    </row>
    <row r="41" spans="1:5" x14ac:dyDescent="0.25">
      <c r="A41" s="266">
        <v>42917</v>
      </c>
      <c r="B41" s="266">
        <v>43100</v>
      </c>
      <c r="C41" s="273">
        <v>-0.88</v>
      </c>
      <c r="D41" s="272">
        <v>5</v>
      </c>
      <c r="E41" s="274">
        <f t="shared" si="0"/>
        <v>4.12</v>
      </c>
    </row>
    <row r="42" spans="1:5" x14ac:dyDescent="0.25">
      <c r="A42" s="266">
        <v>43101</v>
      </c>
      <c r="B42" s="266">
        <v>43281</v>
      </c>
      <c r="C42" s="273">
        <v>-0.88</v>
      </c>
      <c r="D42" s="272">
        <v>5</v>
      </c>
      <c r="E42" s="274">
        <f t="shared" si="0"/>
        <v>4.12</v>
      </c>
    </row>
    <row r="43" spans="1:5" x14ac:dyDescent="0.25">
      <c r="A43" s="266">
        <v>43282</v>
      </c>
      <c r="B43" s="266">
        <v>43465</v>
      </c>
      <c r="C43" s="273">
        <v>-0.88</v>
      </c>
      <c r="D43" s="272">
        <v>5</v>
      </c>
      <c r="E43" s="274">
        <f t="shared" si="0"/>
        <v>4.12</v>
      </c>
    </row>
    <row r="44" spans="1:5" x14ac:dyDescent="0.25">
      <c r="A44" s="266">
        <v>43466</v>
      </c>
      <c r="B44" s="266">
        <v>43646</v>
      </c>
      <c r="C44" s="273">
        <v>-0.88</v>
      </c>
      <c r="D44" s="272">
        <v>5</v>
      </c>
      <c r="E44" s="274">
        <f t="shared" si="0"/>
        <v>4.12</v>
      </c>
    </row>
    <row r="45" spans="1:5" x14ac:dyDescent="0.25">
      <c r="A45" s="266">
        <v>43647</v>
      </c>
      <c r="B45" s="266">
        <v>43830</v>
      </c>
      <c r="C45" s="273">
        <v>-0.88</v>
      </c>
      <c r="D45" s="272">
        <v>5</v>
      </c>
      <c r="E45" s="274">
        <f>SUM(C45:D45)</f>
        <v>4.12</v>
      </c>
    </row>
    <row r="46" spans="1:5" x14ac:dyDescent="0.25">
      <c r="A46" s="266">
        <v>43831</v>
      </c>
      <c r="B46" s="86"/>
      <c r="C46" s="273">
        <v>-0.88</v>
      </c>
      <c r="D46" s="272">
        <v>5</v>
      </c>
      <c r="E46" s="274">
        <f>SUM(C46:D46)</f>
        <v>4.12</v>
      </c>
    </row>
    <row r="47" spans="1:5" x14ac:dyDescent="0.25">
      <c r="A47" s="86"/>
      <c r="B47" s="86"/>
      <c r="C47" s="86"/>
      <c r="D47" s="86"/>
      <c r="E47" s="86"/>
    </row>
    <row r="48" spans="1:5" x14ac:dyDescent="0.25">
      <c r="A48" s="86"/>
      <c r="B48" s="86"/>
      <c r="C48" s="86"/>
      <c r="D48" s="86"/>
      <c r="E48" s="86"/>
    </row>
    <row r="49" spans="1:5" x14ac:dyDescent="0.25">
      <c r="A49" s="86"/>
      <c r="B49" s="86"/>
      <c r="C49" s="86"/>
      <c r="D49" s="86"/>
      <c r="E49" s="86"/>
    </row>
  </sheetData>
  <sheetProtection password="EAB9" sheet="1" objects="1" scenarios="1"/>
  <mergeCells count="2">
    <mergeCell ref="A1:B1"/>
    <mergeCell ref="E1:E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Verwendungsnachweis</vt:lpstr>
      <vt:lpstr>A_Ausgaben</vt:lpstr>
      <vt:lpstr>E_Einnahmen</vt:lpstr>
      <vt:lpstr>Berechnung INTERN</vt:lpstr>
      <vt:lpstr>Berechnung fristgerechte Mittel</vt:lpstr>
      <vt:lpstr>Zinsen Rückforderung</vt:lpstr>
      <vt:lpstr>Zinsdaten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Volkmann, Claudia</dc:creator>
  <cp:lastModifiedBy>Volkmann, Claudia</cp:lastModifiedBy>
  <cp:lastPrinted>2021-10-15T04:23:35Z</cp:lastPrinted>
  <dcterms:created xsi:type="dcterms:W3CDTF">2020-01-10T06:32:47Z</dcterms:created>
  <dcterms:modified xsi:type="dcterms:W3CDTF">2021-10-15T04:24:34Z</dcterms:modified>
</cp:coreProperties>
</file>